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90" windowWidth="20640" windowHeight="9390" firstSheet="5" activeTab="9"/>
  </bookViews>
  <sheets>
    <sheet name="CABLE MAGICO" sheetId="6" r:id="rId1"/>
    <sheet name="TELEFONIA FIJA" sheetId="7" r:id="rId2"/>
    <sheet name="RESMUMEN TELEFONIA FIJA" sheetId="23" r:id="rId3"/>
    <sheet name="CELULAR 4" sheetId="20" r:id="rId4"/>
    <sheet name="LINIA MOVIL" sheetId="22" r:id="rId5"/>
    <sheet name="CLARO" sheetId="8" r:id="rId6"/>
    <sheet name="LUZ CAÑETE" sheetId="11" r:id="rId7"/>
    <sheet name="ENEL 2017" sheetId="12" r:id="rId8"/>
    <sheet name="RESUMEN ENEL 2017" sheetId="13" r:id="rId9"/>
    <sheet name="EMAPA CAÑETE" sheetId="15" r:id="rId10"/>
    <sheet name="RESUMEN SEDAPAL2017" sheetId="16" r:id="rId11"/>
    <sheet name="SEDAPAL" sheetId="17" r:id="rId12"/>
  </sheets>
  <calcPr calcId="145621"/>
</workbook>
</file>

<file path=xl/calcChain.xml><?xml version="1.0" encoding="utf-8"?>
<calcChain xmlns="http://schemas.openxmlformats.org/spreadsheetml/2006/main">
  <c r="H19" i="6" l="1"/>
  <c r="I19" i="12" l="1"/>
  <c r="H117" i="12"/>
  <c r="Y97" i="23" l="1"/>
  <c r="W97" i="23"/>
  <c r="U97" i="23"/>
  <c r="S97" i="23"/>
  <c r="Q97" i="23"/>
  <c r="O97" i="23"/>
  <c r="M97" i="23"/>
  <c r="K97" i="23"/>
  <c r="I97" i="23"/>
  <c r="G97" i="23"/>
  <c r="E97" i="23"/>
  <c r="Z97" i="23" s="1"/>
  <c r="Z96" i="23"/>
  <c r="Z95" i="23"/>
  <c r="Z94" i="23"/>
  <c r="Z93" i="23"/>
  <c r="Z92" i="23"/>
  <c r="Z91" i="23"/>
  <c r="Z90" i="23"/>
  <c r="Z89" i="23"/>
  <c r="Z88" i="23"/>
  <c r="Z87" i="23"/>
  <c r="Z86" i="23"/>
  <c r="Z85" i="23"/>
  <c r="Z84" i="23"/>
  <c r="Z83" i="23"/>
  <c r="Z82" i="23"/>
  <c r="Z81" i="23"/>
  <c r="Z80" i="23"/>
  <c r="Z79" i="23"/>
  <c r="Z78" i="23"/>
  <c r="Z77" i="23"/>
  <c r="Z76" i="23"/>
  <c r="Z75" i="23"/>
  <c r="Z74" i="23"/>
  <c r="Z73" i="23"/>
  <c r="Z72" i="23"/>
  <c r="Z71" i="23"/>
  <c r="Z70" i="23"/>
  <c r="Z69" i="23"/>
  <c r="Z68" i="23"/>
  <c r="Z67" i="23"/>
  <c r="Z66" i="23"/>
  <c r="Z65" i="23"/>
  <c r="Z64" i="23"/>
  <c r="Z63" i="23"/>
  <c r="Z62" i="23"/>
  <c r="Z61" i="23"/>
  <c r="Z60" i="23"/>
  <c r="Z59" i="23"/>
  <c r="Z58" i="23"/>
  <c r="Z57" i="23"/>
  <c r="Z56" i="23"/>
  <c r="Z55" i="23"/>
  <c r="Z54" i="23"/>
  <c r="Z53" i="23"/>
  <c r="Z52" i="23"/>
  <c r="Z51" i="23"/>
  <c r="Z50" i="23"/>
  <c r="Z49" i="23"/>
  <c r="Z48" i="23"/>
  <c r="Z47" i="23"/>
  <c r="Z46" i="23"/>
  <c r="Z45" i="23"/>
  <c r="Z44" i="23"/>
  <c r="Z43" i="23"/>
  <c r="Z42" i="23"/>
  <c r="Z41" i="23"/>
  <c r="Z40" i="23"/>
  <c r="Z39" i="23"/>
  <c r="Z38" i="23"/>
  <c r="Z37" i="23"/>
  <c r="Z36" i="23"/>
  <c r="Z35" i="23"/>
  <c r="Z34" i="23"/>
  <c r="Z33" i="23"/>
  <c r="Z32" i="23"/>
  <c r="Z31" i="23"/>
  <c r="Z30" i="23"/>
  <c r="Z29" i="23"/>
  <c r="Z28" i="23"/>
  <c r="Z27" i="23"/>
  <c r="Z26" i="23"/>
  <c r="Z25" i="23"/>
  <c r="Z24" i="23"/>
  <c r="Z23" i="23"/>
  <c r="Z22" i="23"/>
  <c r="Z21" i="23"/>
  <c r="Z20" i="23"/>
  <c r="Z19" i="23"/>
  <c r="Z18" i="23"/>
  <c r="Z17" i="23"/>
  <c r="Z16" i="23"/>
  <c r="Z15" i="23"/>
  <c r="Z14" i="23"/>
  <c r="Z13" i="23"/>
  <c r="Z12" i="23"/>
  <c r="Z11" i="23"/>
  <c r="Z10" i="23"/>
  <c r="Z9" i="23"/>
  <c r="Z8" i="23"/>
  <c r="I23" i="8"/>
  <c r="K29" i="22" l="1"/>
  <c r="K30" i="22" s="1"/>
  <c r="K12" i="22"/>
  <c r="H37" i="20"/>
  <c r="H38" i="20" s="1"/>
  <c r="H22" i="20"/>
  <c r="AE13" i="16" l="1"/>
  <c r="AE12" i="16"/>
  <c r="AE11" i="16"/>
  <c r="AE10" i="16"/>
  <c r="AE9" i="16"/>
  <c r="AE8" i="16"/>
  <c r="AE7" i="16"/>
  <c r="AE6" i="16"/>
  <c r="AE5" i="16"/>
  <c r="AB14" i="16"/>
  <c r="AC11" i="13"/>
  <c r="AC12" i="13"/>
  <c r="AC13" i="13"/>
  <c r="AC14" i="13"/>
  <c r="AC10" i="13"/>
  <c r="AC9" i="13"/>
  <c r="AB15" i="13"/>
  <c r="I98" i="12"/>
  <c r="H116" i="12" l="1"/>
  <c r="H193" i="17" l="1"/>
  <c r="AC97" i="7" l="1"/>
  <c r="Z97" i="7"/>
  <c r="P132" i="12" l="1"/>
  <c r="H175" i="17" l="1"/>
  <c r="H159" i="17"/>
  <c r="H141" i="17"/>
  <c r="H123" i="17"/>
  <c r="H107" i="17"/>
  <c r="H91" i="17"/>
  <c r="H74" i="17"/>
  <c r="H56" i="17"/>
  <c r="H39" i="17"/>
  <c r="H25" i="17"/>
  <c r="H9" i="17"/>
  <c r="Z14" i="16"/>
  <c r="X14" i="16"/>
  <c r="V14" i="16"/>
  <c r="T14" i="16"/>
  <c r="R14" i="16"/>
  <c r="P14" i="16"/>
  <c r="N14" i="16"/>
  <c r="L14" i="16"/>
  <c r="J14" i="16"/>
  <c r="H14" i="16"/>
  <c r="AE14" i="16" s="1"/>
  <c r="I12" i="15"/>
  <c r="I9" i="15"/>
  <c r="I18" i="15" s="1"/>
  <c r="H177" i="17" l="1"/>
  <c r="H194" i="17"/>
  <c r="Z15" i="13"/>
  <c r="X15" i="13"/>
  <c r="V15" i="13"/>
  <c r="T15" i="13"/>
  <c r="R15" i="13"/>
  <c r="P15" i="13"/>
  <c r="N15" i="13"/>
  <c r="L15" i="13"/>
  <c r="J15" i="13"/>
  <c r="H15" i="13"/>
  <c r="F15" i="13"/>
  <c r="H100" i="12"/>
  <c r="I99" i="12"/>
  <c r="I100" i="12" s="1"/>
  <c r="H91" i="12"/>
  <c r="I90" i="12"/>
  <c r="I86" i="12"/>
  <c r="H82" i="12"/>
  <c r="I82" i="12" s="1"/>
  <c r="I80" i="12"/>
  <c r="H73" i="12"/>
  <c r="I72" i="12"/>
  <c r="I71" i="12"/>
  <c r="I73" i="12" s="1"/>
  <c r="J64" i="12"/>
  <c r="H64" i="12"/>
  <c r="I62" i="12"/>
  <c r="I64" i="12" s="1"/>
  <c r="H55" i="12"/>
  <c r="I54" i="12"/>
  <c r="I53" i="12"/>
  <c r="H46" i="12"/>
  <c r="I45" i="12"/>
  <c r="I44" i="12"/>
  <c r="H37" i="12"/>
  <c r="I36" i="12"/>
  <c r="I35" i="12"/>
  <c r="I37" i="12" s="1"/>
  <c r="H27" i="12"/>
  <c r="I27" i="12" s="1"/>
  <c r="H26" i="12"/>
  <c r="H25" i="12"/>
  <c r="H24" i="12"/>
  <c r="I26" i="12" s="1"/>
  <c r="H23" i="12"/>
  <c r="H17" i="12"/>
  <c r="H16" i="12"/>
  <c r="H15" i="12"/>
  <c r="H14" i="12"/>
  <c r="H13" i="12"/>
  <c r="H19" i="12" s="1"/>
  <c r="G13" i="12"/>
  <c r="H10" i="12"/>
  <c r="I8" i="12"/>
  <c r="I10" i="12" s="1"/>
  <c r="I26" i="11"/>
  <c r="J21" i="11"/>
  <c r="J9" i="11"/>
  <c r="J7" i="11"/>
  <c r="J26" i="11" s="1"/>
  <c r="H28" i="12" l="1"/>
  <c r="I46" i="12"/>
  <c r="I91" i="12"/>
  <c r="I55" i="12"/>
  <c r="I17" i="12"/>
  <c r="I23" i="12"/>
  <c r="I28" i="12" s="1"/>
  <c r="W97" i="7" l="1"/>
  <c r="U97" i="7"/>
  <c r="S97" i="7"/>
  <c r="Q97" i="7"/>
  <c r="O97" i="7"/>
  <c r="M97" i="7"/>
  <c r="K97" i="7"/>
  <c r="I97" i="7"/>
  <c r="G97" i="7"/>
  <c r="E97" i="7"/>
  <c r="X97" i="7" s="1"/>
  <c r="X96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AC15" i="13"/>
</calcChain>
</file>

<file path=xl/comments1.xml><?xml version="1.0" encoding="utf-8"?>
<comments xmlns="http://schemas.openxmlformats.org/spreadsheetml/2006/main">
  <authors>
    <author>USUARIO</author>
  </authors>
  <commentList>
    <comment ref="L25" authorId="0">
      <text>
        <r>
          <rPr>
            <b/>
            <sz val="9"/>
            <color indexed="81"/>
            <rFont val="Tahoma"/>
            <family val="2"/>
          </rPr>
          <t>17/03/2017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17/03/2017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b/>
            <sz val="9"/>
            <color indexed="81"/>
            <rFont val="Tahoma"/>
            <family val="2"/>
          </rPr>
          <t>11/04/2017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24/05/2017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b/>
            <sz val="9"/>
            <color indexed="81"/>
            <rFont val="Tahoma"/>
            <family val="2"/>
          </rPr>
          <t>14/06/2017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13/07/2017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22/08/2017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b/>
            <sz val="9"/>
            <color indexed="81"/>
            <rFont val="Tahoma"/>
            <family val="2"/>
          </rPr>
          <t>12/09/2017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b/>
            <sz val="9"/>
            <color indexed="81"/>
            <rFont val="Tahoma"/>
            <family val="2"/>
          </rPr>
          <t>07/11/2017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b/>
            <sz val="9"/>
            <color indexed="81"/>
            <rFont val="Tahoma"/>
            <family val="2"/>
          </rPr>
          <t>21/11/2017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se entrego a OCP</t>
        </r>
        <r>
          <rPr>
            <sz val="9"/>
            <color indexed="81"/>
            <rFont val="Tahoma"/>
            <family val="2"/>
          </rPr>
          <t xml:space="preserve">
25/01/2017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26/01/2017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SE ENTREGO A OCP EL 10/02/2017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16/02/2017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SE ENTREGÓ A OCP EL 16/03/2017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21/03/2017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SE ENTREGO A OCP 07/04/2017</t>
        </r>
      </text>
    </comment>
  </commentList>
</comments>
</file>

<file path=xl/sharedStrings.xml><?xml version="1.0" encoding="utf-8"?>
<sst xmlns="http://schemas.openxmlformats.org/spreadsheetml/2006/main" count="4753" uniqueCount="1790">
  <si>
    <t>MES</t>
  </si>
  <si>
    <t>USUARIO</t>
  </si>
  <si>
    <t>CLIENTE</t>
  </si>
  <si>
    <t>RECIBO</t>
  </si>
  <si>
    <t>MONTO</t>
  </si>
  <si>
    <t>SAENZ PEÑA 1060 CALLAO</t>
  </si>
  <si>
    <t>0713597</t>
  </si>
  <si>
    <t>AV GAMARRA 725 CHUCUITO</t>
  </si>
  <si>
    <t>0396260</t>
  </si>
  <si>
    <t>AV SANTA ROSA S/N BELLAVISTA</t>
  </si>
  <si>
    <t>0571469</t>
  </si>
  <si>
    <t>AV SAENZ PEÑA 1066</t>
  </si>
  <si>
    <t>0118030</t>
  </si>
  <si>
    <t>AV JUAN PABLO II S/N BELLAVISTA</t>
  </si>
  <si>
    <t>1808216</t>
  </si>
  <si>
    <t>MIROQUESADA 950</t>
  </si>
  <si>
    <t>TOTAL</t>
  </si>
  <si>
    <t>N°</t>
  </si>
  <si>
    <t>DIRECCION</t>
  </si>
  <si>
    <t>UNIVERSIDAD NACIONAL DEL CALLAO</t>
  </si>
  <si>
    <t>OFICINA DE ABASTECIMIENTOS Y SERVICIOS AUXILIARES</t>
  </si>
  <si>
    <t>FECHA EMISION</t>
  </si>
  <si>
    <t>0050-13391023</t>
  </si>
  <si>
    <t>AV Sáenz PEÑA 1066 4 PISO</t>
  </si>
  <si>
    <t>ABONADO</t>
  </si>
  <si>
    <t>RUC 20467534026</t>
  </si>
  <si>
    <t>FECHA DE EMISION</t>
  </si>
  <si>
    <t>Av.  Sáenz Peña 1060 Piso 2 Y 4</t>
  </si>
  <si>
    <t>FEBRERO</t>
  </si>
  <si>
    <t>05110478</t>
  </si>
  <si>
    <t>L-00-60667364</t>
  </si>
  <si>
    <t>OFICIO OASA</t>
  </si>
  <si>
    <t>MARZO</t>
  </si>
  <si>
    <t>L-00-60791291</t>
  </si>
  <si>
    <t>CERTIFICACION</t>
  </si>
  <si>
    <t>23.22.399</t>
  </si>
  <si>
    <t>PARTIDA</t>
  </si>
  <si>
    <t>Av.  Sáenz Peña 1060 Piso 2 Y 5</t>
  </si>
  <si>
    <t>L-00-60911962</t>
  </si>
  <si>
    <t>ABRIL</t>
  </si>
  <si>
    <t>RUC    20290000263</t>
  </si>
  <si>
    <t>MOVISTAR TV    2017</t>
  </si>
  <si>
    <t>L-00-61032035</t>
  </si>
  <si>
    <t>MAYO</t>
  </si>
  <si>
    <t>SIAF</t>
  </si>
  <si>
    <t>L-00-60537395</t>
  </si>
  <si>
    <t>ENERO</t>
  </si>
  <si>
    <t>L-00-61507105</t>
  </si>
  <si>
    <t>JUNIO</t>
  </si>
  <si>
    <t>JULIO</t>
  </si>
  <si>
    <t>AGOSTO</t>
  </si>
  <si>
    <t>SEPTIEMBRE</t>
  </si>
  <si>
    <t>C/P</t>
  </si>
  <si>
    <t>L00-61149199</t>
  </si>
  <si>
    <t>LOO-61266985</t>
  </si>
  <si>
    <t>LOO-61388871</t>
  </si>
  <si>
    <t>OCTUBRE</t>
  </si>
  <si>
    <t>L-00-61626105</t>
  </si>
  <si>
    <t>FECHA ULTIMO DIA DE PAGO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</si>
  <si>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</si>
  <si>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</si>
  <si>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</si>
  <si>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</si>
  <si>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</si>
  <si>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</si>
  <si>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</si>
  <si>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</si>
  <si>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</si>
  <si>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</si>
  <si>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208-1520</t>
  </si>
  <si>
    <t>.</t>
  </si>
  <si>
    <t>OFICINA DE ABASTECIMIENTOS Y SERVICIOS AUXILIARERS</t>
  </si>
  <si>
    <t>REPORTE DE TELEFONOS   FIJOS               2017</t>
  </si>
  <si>
    <t>RELACION DE TELEFONOS DEPENDENCIAS Y FACULTAD DE LA UNIVERSIDAD NACIONAL DEL CALLAO</t>
  </si>
  <si>
    <t>SIAF 482</t>
  </si>
  <si>
    <t>1018</t>
  </si>
  <si>
    <t>DEP/FAC</t>
  </si>
  <si>
    <t>N° RECIBO</t>
  </si>
  <si>
    <t xml:space="preserve">ENERO </t>
  </si>
  <si>
    <t xml:space="preserve">MAYO </t>
  </si>
  <si>
    <t>SETIEMBRE</t>
  </si>
  <si>
    <t>TOTAL 2017</t>
  </si>
  <si>
    <t>001</t>
  </si>
  <si>
    <t>COMITÉ ELECTORAL</t>
  </si>
  <si>
    <t>0004-932665202</t>
  </si>
  <si>
    <t>0004-934549685</t>
  </si>
  <si>
    <t>0004-936438359</t>
  </si>
  <si>
    <t>0004-938328824</t>
  </si>
  <si>
    <t>0004-940225592</t>
  </si>
  <si>
    <t>0004-942129953</t>
  </si>
  <si>
    <t>0004-944039973</t>
  </si>
  <si>
    <t>0004-945951970</t>
  </si>
  <si>
    <t>0004-947878575</t>
  </si>
  <si>
    <t>0004-949819741</t>
  </si>
  <si>
    <t>002</t>
  </si>
  <si>
    <t>SUTUNAC</t>
  </si>
  <si>
    <t>0004-932665219</t>
  </si>
  <si>
    <t>0004-934549702</t>
  </si>
  <si>
    <t>0004-936438376</t>
  </si>
  <si>
    <t>0004-938328841</t>
  </si>
  <si>
    <t>0004-940225609</t>
  </si>
  <si>
    <t>0004-942129970</t>
  </si>
  <si>
    <t>0004-944039990</t>
  </si>
  <si>
    <t>0004-945951987</t>
  </si>
  <si>
    <t>0004-947878592</t>
  </si>
  <si>
    <t>0004-949819758</t>
  </si>
  <si>
    <t>003</t>
  </si>
  <si>
    <t>ADMISION</t>
  </si>
  <si>
    <t>0004-932665250</t>
  </si>
  <si>
    <t>0004-934549733</t>
  </si>
  <si>
    <t>0004-936438407</t>
  </si>
  <si>
    <t>0004-938328872</t>
  </si>
  <si>
    <t>0004-940225640</t>
  </si>
  <si>
    <t>0004-942130001</t>
  </si>
  <si>
    <t>0004-944040021</t>
  </si>
  <si>
    <t>0004-945952018</t>
  </si>
  <si>
    <t>0004-987878623</t>
  </si>
  <si>
    <t>0004-949819789</t>
  </si>
  <si>
    <t>004</t>
  </si>
  <si>
    <t>COMISION DE ADMISION</t>
  </si>
  <si>
    <t>0004-932665239</t>
  </si>
  <si>
    <t>0004-934549722</t>
  </si>
  <si>
    <t>0004-936438396</t>
  </si>
  <si>
    <t>0004-938328861</t>
  </si>
  <si>
    <t>0004-940225629</t>
  </si>
  <si>
    <t>0004-942129990</t>
  </si>
  <si>
    <t>0004-944040010</t>
  </si>
  <si>
    <t>0004-945952007</t>
  </si>
  <si>
    <t>0004-947878612</t>
  </si>
  <si>
    <t>0004-949819778</t>
  </si>
  <si>
    <t>005</t>
  </si>
  <si>
    <t>ADMISION SEDE CAÑETE</t>
  </si>
  <si>
    <t>0004-932665260</t>
  </si>
  <si>
    <t>0004-934549743</t>
  </si>
  <si>
    <t>0004-936438417</t>
  </si>
  <si>
    <t>0004-938328882</t>
  </si>
  <si>
    <t>0004-940225650</t>
  </si>
  <si>
    <t>0004-942130011</t>
  </si>
  <si>
    <t>0004-944040031</t>
  </si>
  <si>
    <t>0004-945952028</t>
  </si>
  <si>
    <t>0004-947878633</t>
  </si>
  <si>
    <t>0004-949819799</t>
  </si>
  <si>
    <t>006</t>
  </si>
  <si>
    <t>SEDE CAÑETE</t>
  </si>
  <si>
    <t>0004-932665217</t>
  </si>
  <si>
    <t>0004-934549700</t>
  </si>
  <si>
    <t>0004-936438374</t>
  </si>
  <si>
    <t>0004-938328839</t>
  </si>
  <si>
    <t>0004-940225607</t>
  </si>
  <si>
    <t>0004-942129968</t>
  </si>
  <si>
    <t>0004-944039988</t>
  </si>
  <si>
    <t>0004-945951985</t>
  </si>
  <si>
    <t>0004-947878590</t>
  </si>
  <si>
    <t>0004-949819756</t>
  </si>
  <si>
    <t>007</t>
  </si>
  <si>
    <t>0004-932665207</t>
  </si>
  <si>
    <t>0004-934549690</t>
  </si>
  <si>
    <t>0004-936438364</t>
  </si>
  <si>
    <t>0004-938328829</t>
  </si>
  <si>
    <t>0004-940225597</t>
  </si>
  <si>
    <t>0004-942129958</t>
  </si>
  <si>
    <t>0004-944039978</t>
  </si>
  <si>
    <t>0004-945951975</t>
  </si>
  <si>
    <t>0004-947878580</t>
  </si>
  <si>
    <t>0004-949819746</t>
  </si>
  <si>
    <t>008</t>
  </si>
  <si>
    <t>CPU</t>
  </si>
  <si>
    <t>0004-932665205</t>
  </si>
  <si>
    <t>0004-934549688</t>
  </si>
  <si>
    <t>0004-936438362</t>
  </si>
  <si>
    <t>0004-938328827</t>
  </si>
  <si>
    <t>0004-940225595</t>
  </si>
  <si>
    <t>0004-942129956</t>
  </si>
  <si>
    <t>0004-944039976</t>
  </si>
  <si>
    <t>0004-945951973</t>
  </si>
  <si>
    <t>0004-947878578</t>
  </si>
  <si>
    <t>0004-949819744</t>
  </si>
  <si>
    <t>009</t>
  </si>
  <si>
    <t>CPU SEGUNDO PISO</t>
  </si>
  <si>
    <t>0004-932665226</t>
  </si>
  <si>
    <t>0004-934549709</t>
  </si>
  <si>
    <t>0004-936438383</t>
  </si>
  <si>
    <t>0004-938328848</t>
  </si>
  <si>
    <t>0004-940225616</t>
  </si>
  <si>
    <t>0004-942129977</t>
  </si>
  <si>
    <t>0004-944039997</t>
  </si>
  <si>
    <t>0004-945951994</t>
  </si>
  <si>
    <t>0004-947878599</t>
  </si>
  <si>
    <t>0004-949819765</t>
  </si>
  <si>
    <t>010</t>
  </si>
  <si>
    <t>OCI</t>
  </si>
  <si>
    <t>0004-932665246</t>
  </si>
  <si>
    <t>0004-934549729</t>
  </si>
  <si>
    <t>0004-936438403</t>
  </si>
  <si>
    <t>0004-938328868</t>
  </si>
  <si>
    <t>0004-940225636</t>
  </si>
  <si>
    <t>0004-942129997</t>
  </si>
  <si>
    <t>0004-944040017</t>
  </si>
  <si>
    <t>0004-945952014</t>
  </si>
  <si>
    <t>0004-947878619</t>
  </si>
  <si>
    <t>0004-949819785</t>
  </si>
  <si>
    <t>011</t>
  </si>
  <si>
    <t>0004-932665259</t>
  </si>
  <si>
    <t>0004-934549742</t>
  </si>
  <si>
    <t>0004-936438416</t>
  </si>
  <si>
    <t>0004-938328881</t>
  </si>
  <si>
    <t>0004-940225649</t>
  </si>
  <si>
    <t>0004-942130010</t>
  </si>
  <si>
    <t>0004-944040030</t>
  </si>
  <si>
    <t>0004-945952027</t>
  </si>
  <si>
    <t>0004-947878632</t>
  </si>
  <si>
    <t>0004-949819798</t>
  </si>
  <si>
    <t>012</t>
  </si>
  <si>
    <t>RECTORADO</t>
  </si>
  <si>
    <t>0004-932665281</t>
  </si>
  <si>
    <t>0004-934549764</t>
  </si>
  <si>
    <t>0004-936438438</t>
  </si>
  <si>
    <t>0004-938328903</t>
  </si>
  <si>
    <t>0004-940225671</t>
  </si>
  <si>
    <t>0004-942130032</t>
  </si>
  <si>
    <t>0004-944040052</t>
  </si>
  <si>
    <t>0004-945952049</t>
  </si>
  <si>
    <t>0004-947878654</t>
  </si>
  <si>
    <t>0004-949819820</t>
  </si>
  <si>
    <t>013</t>
  </si>
  <si>
    <t>0004-932665289</t>
  </si>
  <si>
    <t>0004-934549772</t>
  </si>
  <si>
    <t>0004-936438446</t>
  </si>
  <si>
    <t>0004-938328911</t>
  </si>
  <si>
    <t>0004-940225679</t>
  </si>
  <si>
    <t>0004-942130040</t>
  </si>
  <si>
    <t>0004-944040060</t>
  </si>
  <si>
    <t>0004-945952057</t>
  </si>
  <si>
    <t>0004-947878662</t>
  </si>
  <si>
    <t>0004-949819828</t>
  </si>
  <si>
    <t>014</t>
  </si>
  <si>
    <t>PATRIMONIO</t>
  </si>
  <si>
    <t>0004-9322665204</t>
  </si>
  <si>
    <t>0004-934549687</t>
  </si>
  <si>
    <t>0004-936438361</t>
  </si>
  <si>
    <t>0004-938328826</t>
  </si>
  <si>
    <t>0004-940225594</t>
  </si>
  <si>
    <t>0004-942129955</t>
  </si>
  <si>
    <t>0004-944039975</t>
  </si>
  <si>
    <t>0004-945951972</t>
  </si>
  <si>
    <t>0004-947878577</t>
  </si>
  <si>
    <t>0004-949818943</t>
  </si>
  <si>
    <t>015</t>
  </si>
  <si>
    <t>OBU</t>
  </si>
  <si>
    <t>0004-932665203</t>
  </si>
  <si>
    <t>0004-934549686</t>
  </si>
  <si>
    <t>0004-936438360</t>
  </si>
  <si>
    <t>0004-938328825</t>
  </si>
  <si>
    <t>0004-940225593</t>
  </si>
  <si>
    <t>0004-942129954</t>
  </si>
  <si>
    <t>0004-944039974</t>
  </si>
  <si>
    <t>0004-945951971</t>
  </si>
  <si>
    <t>0004-947878576</t>
  </si>
  <si>
    <t>0004-949819742</t>
  </si>
  <si>
    <t>016</t>
  </si>
  <si>
    <t>UNIDAD DE SERVICIO SOCIAL</t>
  </si>
  <si>
    <t>0004-932665273</t>
  </si>
  <si>
    <t>0004-934549756</t>
  </si>
  <si>
    <t>0004-936438430</t>
  </si>
  <si>
    <t>0004-938328895</t>
  </si>
  <si>
    <t>0004-940225663</t>
  </si>
  <si>
    <t>0004-942130024</t>
  </si>
  <si>
    <t>0004-944040044</t>
  </si>
  <si>
    <t>0004-945952041</t>
  </si>
  <si>
    <t>0004-947878646</t>
  </si>
  <si>
    <t>0004-949819812</t>
  </si>
  <si>
    <t>017</t>
  </si>
  <si>
    <t>OSG</t>
  </si>
  <si>
    <t>0004-932665208</t>
  </si>
  <si>
    <t>0004-934549691</t>
  </si>
  <si>
    <t>0004-936438365</t>
  </si>
  <si>
    <t>0004-938328830</t>
  </si>
  <si>
    <t>0004-940225598</t>
  </si>
  <si>
    <t>0004-942129959</t>
  </si>
  <si>
    <t>0004-944039979</t>
  </si>
  <si>
    <t>0004-945951976</t>
  </si>
  <si>
    <t>0004-947878581</t>
  </si>
  <si>
    <t>0004-949819747</t>
  </si>
  <si>
    <t>018</t>
  </si>
  <si>
    <t>OPLA</t>
  </si>
  <si>
    <t>0004-932665211</t>
  </si>
  <si>
    <t>0004-934549694</t>
  </si>
  <si>
    <t>0004-936438368</t>
  </si>
  <si>
    <t>0004-938328833</t>
  </si>
  <si>
    <t>0004-940225601</t>
  </si>
  <si>
    <t>0004-942129962</t>
  </si>
  <si>
    <t>0004-944039982</t>
  </si>
  <si>
    <t>0004-945951979</t>
  </si>
  <si>
    <t>0004-947878584</t>
  </si>
  <si>
    <t>0004-949819750</t>
  </si>
  <si>
    <t>019</t>
  </si>
  <si>
    <t>OSA</t>
  </si>
  <si>
    <t>0004-932665210</t>
  </si>
  <si>
    <t>0004-934549693</t>
  </si>
  <si>
    <t>0004-936438367</t>
  </si>
  <si>
    <t>0004-938328832</t>
  </si>
  <si>
    <t>0004-940225600</t>
  </si>
  <si>
    <t>0004-942129961</t>
  </si>
  <si>
    <t>0004-944039981</t>
  </si>
  <si>
    <t>0004-945951978</t>
  </si>
  <si>
    <t>0004-947878583</t>
  </si>
  <si>
    <t>0004-949819749</t>
  </si>
  <si>
    <t>020</t>
  </si>
  <si>
    <t>OFICINA DE ASESORIA JURIDICA</t>
  </si>
  <si>
    <t>0004-932665212</t>
  </si>
  <si>
    <t>0004-934549695</t>
  </si>
  <si>
    <t>0004-936438369</t>
  </si>
  <si>
    <t>0004-938328834</t>
  </si>
  <si>
    <t>0004-940225602</t>
  </si>
  <si>
    <t>0004-942129963</t>
  </si>
  <si>
    <t>0004-944039983</t>
  </si>
  <si>
    <t>0004-945951980</t>
  </si>
  <si>
    <t>0004-947878585</t>
  </si>
  <si>
    <t>0004-949819751</t>
  </si>
  <si>
    <t>021</t>
  </si>
  <si>
    <t>RR HH</t>
  </si>
  <si>
    <t>0004-932665216</t>
  </si>
  <si>
    <t>0004-934549699</t>
  </si>
  <si>
    <t>0004-936438373</t>
  </si>
  <si>
    <t>0004-938328838</t>
  </si>
  <si>
    <t>0004-940225606</t>
  </si>
  <si>
    <t>0004-942129967</t>
  </si>
  <si>
    <t>0004-944039987</t>
  </si>
  <si>
    <t>0004-945951984</t>
  </si>
  <si>
    <t>0004-947878589</t>
  </si>
  <si>
    <t>0004-949819755</t>
  </si>
  <si>
    <t>022</t>
  </si>
  <si>
    <t>PASTORAL UNIVERSITARIA</t>
  </si>
  <si>
    <t>0004-932665225</t>
  </si>
  <si>
    <t>0004-934549708</t>
  </si>
  <si>
    <t>0004-936438382</t>
  </si>
  <si>
    <t>0004-938328847</t>
  </si>
  <si>
    <t>0004-940225615</t>
  </si>
  <si>
    <t>0004-942129976</t>
  </si>
  <si>
    <t>0004-944039996</t>
  </si>
  <si>
    <t>0004-945951993</t>
  </si>
  <si>
    <t>0004-947878598</t>
  </si>
  <si>
    <t>0004-949819764</t>
  </si>
  <si>
    <t>023</t>
  </si>
  <si>
    <t>PAGADURIA</t>
  </si>
  <si>
    <t>0004-932665224</t>
  </si>
  <si>
    <t>0004-934549707</t>
  </si>
  <si>
    <t>0004-936438381</t>
  </si>
  <si>
    <t>0004-938328846</t>
  </si>
  <si>
    <t>0004-940225614</t>
  </si>
  <si>
    <t>0004-942129975</t>
  </si>
  <si>
    <t>0004-944039995</t>
  </si>
  <si>
    <t>0004-945951992</t>
  </si>
  <si>
    <t>0004-947878597</t>
  </si>
  <si>
    <t>0004-949819763</t>
  </si>
  <si>
    <t>024</t>
  </si>
  <si>
    <t>VICERRECTORADO ACADEMICO</t>
  </si>
  <si>
    <t>0004-932665229</t>
  </si>
  <si>
    <t>0004-934549712</t>
  </si>
  <si>
    <t>0004-936438386</t>
  </si>
  <si>
    <t>0004-938328851</t>
  </si>
  <si>
    <t>0004-940225619</t>
  </si>
  <si>
    <t>0004-942129980</t>
  </si>
  <si>
    <t>0004-944040000</t>
  </si>
  <si>
    <t>0004-945951997</t>
  </si>
  <si>
    <t>0004-947878602</t>
  </si>
  <si>
    <t>0004-949819768</t>
  </si>
  <si>
    <t>025</t>
  </si>
  <si>
    <t>OFICINA DE CONTABILIDAD</t>
  </si>
  <si>
    <t>0004-932665231</t>
  </si>
  <si>
    <t>0004-934549714</t>
  </si>
  <si>
    <t>0004-936438388</t>
  </si>
  <si>
    <t>0004-938328853</t>
  </si>
  <si>
    <t>0004-940225621</t>
  </si>
  <si>
    <t>0004-942129982</t>
  </si>
  <si>
    <t>0004-944040002</t>
  </si>
  <si>
    <t>0004-945951999</t>
  </si>
  <si>
    <t>0004-947878604</t>
  </si>
  <si>
    <t>0004-949819770</t>
  </si>
  <si>
    <t>026</t>
  </si>
  <si>
    <t>ASESORES DEL RECTOR</t>
  </si>
  <si>
    <t>0004-932665232</t>
  </si>
  <si>
    <t>0004-934549715</t>
  </si>
  <si>
    <t>0004-936438389</t>
  </si>
  <si>
    <t>0004-938328854</t>
  </si>
  <si>
    <t>0004-940225622</t>
  </si>
  <si>
    <t>0004-942129983</t>
  </si>
  <si>
    <t>0004-944040003</t>
  </si>
  <si>
    <t>0004-945952000</t>
  </si>
  <si>
    <t>0004-947878605</t>
  </si>
  <si>
    <t>0004-949819771</t>
  </si>
  <si>
    <t>027</t>
  </si>
  <si>
    <t>GRADOS Y TITULOS</t>
  </si>
  <si>
    <t>0004-932665234</t>
  </si>
  <si>
    <t>0004-934549717</t>
  </si>
  <si>
    <t>0004-936438391</t>
  </si>
  <si>
    <t>0004-938328856</t>
  </si>
  <si>
    <t>0004-940225624</t>
  </si>
  <si>
    <t>0004-942129985</t>
  </si>
  <si>
    <t>0004-944040005</t>
  </si>
  <si>
    <t>0004-945952002</t>
  </si>
  <si>
    <t>0004-947878607</t>
  </si>
  <si>
    <t>0004-949819773</t>
  </si>
  <si>
    <t>028</t>
  </si>
  <si>
    <t>OTIC</t>
  </si>
  <si>
    <t>0004-932665237</t>
  </si>
  <si>
    <t>0004-934549720</t>
  </si>
  <si>
    <t>0004-936438394</t>
  </si>
  <si>
    <t>0004-938328859</t>
  </si>
  <si>
    <t>0004-940225627</t>
  </si>
  <si>
    <t>0004-942129988</t>
  </si>
  <si>
    <t>0004-944040008</t>
  </si>
  <si>
    <t>0004-945952005</t>
  </si>
  <si>
    <t>0004-947878610</t>
  </si>
  <si>
    <t>0004-949819776</t>
  </si>
  <si>
    <t>029</t>
  </si>
  <si>
    <t>OCTI (AUDITORES EXTERNOS)</t>
  </si>
  <si>
    <t>0004-932665235</t>
  </si>
  <si>
    <t>0004-934549718</t>
  </si>
  <si>
    <t>0004-936438392</t>
  </si>
  <si>
    <t>0004-938328857</t>
  </si>
  <si>
    <t>0004-940225625</t>
  </si>
  <si>
    <t>0004-942129986</t>
  </si>
  <si>
    <t>0004-944040006</t>
  </si>
  <si>
    <t>0004-945952003</t>
  </si>
  <si>
    <t>0004-947878608</t>
  </si>
  <si>
    <t>0004-949819774</t>
  </si>
  <si>
    <t>030</t>
  </si>
  <si>
    <t>DOIM</t>
  </si>
  <si>
    <t>0004-932665213</t>
  </si>
  <si>
    <t>0004-934549696</t>
  </si>
  <si>
    <t>00014-936438760</t>
  </si>
  <si>
    <t>0004-938328835</t>
  </si>
  <si>
    <t>0004-940225603</t>
  </si>
  <si>
    <t>0004-942129964</t>
  </si>
  <si>
    <t>0004-944039984</t>
  </si>
  <si>
    <t>0004-945951981</t>
  </si>
  <si>
    <t>0004-947878586</t>
  </si>
  <si>
    <t>0004-949819752</t>
  </si>
  <si>
    <t>031</t>
  </si>
  <si>
    <t>TRIBUNAL DE HONOR</t>
  </si>
  <si>
    <t>0004-932665238</t>
  </si>
  <si>
    <t>0004-934549721</t>
  </si>
  <si>
    <t>0004-936438395</t>
  </si>
  <si>
    <t>0004-938328860</t>
  </si>
  <si>
    <t>0004-940225628</t>
  </si>
  <si>
    <t>0004-942129989</t>
  </si>
  <si>
    <t>0004-944040009</t>
  </si>
  <si>
    <t>0004-945952006</t>
  </si>
  <si>
    <t>0004-947878611</t>
  </si>
  <si>
    <t>0004-949819777</t>
  </si>
  <si>
    <t>032</t>
  </si>
  <si>
    <t>CENTRAL SAENZ PEÑA</t>
  </si>
  <si>
    <t>0004-932665241</t>
  </si>
  <si>
    <t>0004-934549724</t>
  </si>
  <si>
    <t>0004-936438398</t>
  </si>
  <si>
    <t>0004-938328863</t>
  </si>
  <si>
    <t>0004-940225631</t>
  </si>
  <si>
    <t>0004-942129992</t>
  </si>
  <si>
    <t>0004-944040012</t>
  </si>
  <si>
    <t>0004-945952009</t>
  </si>
  <si>
    <t>0004-947878614</t>
  </si>
  <si>
    <t>0004-949819780</t>
  </si>
  <si>
    <t>033</t>
  </si>
  <si>
    <t>CAJA CIUDAD UNIVERSITARIA</t>
  </si>
  <si>
    <t>0004-932665247</t>
  </si>
  <si>
    <t>0004-934549730</t>
  </si>
  <si>
    <t>0004-936438404</t>
  </si>
  <si>
    <t>0004-938328869</t>
  </si>
  <si>
    <t>0004-940225637</t>
  </si>
  <si>
    <t>0004-942129998</t>
  </si>
  <si>
    <t>0004-944040018</t>
  </si>
  <si>
    <t>0004-945952015</t>
  </si>
  <si>
    <t>0004-947878620</t>
  </si>
  <si>
    <t>0004-949819786</t>
  </si>
  <si>
    <t>034</t>
  </si>
  <si>
    <t>ORAA</t>
  </si>
  <si>
    <t>0004-932665252</t>
  </si>
  <si>
    <t>0004-934549735</t>
  </si>
  <si>
    <t>0004-936438409</t>
  </si>
  <si>
    <t>0004-938328874</t>
  </si>
  <si>
    <t>0004-940225642</t>
  </si>
  <si>
    <t>0004-942130003</t>
  </si>
  <si>
    <t>0004-944040023</t>
  </si>
  <si>
    <t>0004-945952020</t>
  </si>
  <si>
    <t>0004-947878625</t>
  </si>
  <si>
    <t>0004-949819791</t>
  </si>
  <si>
    <t>035</t>
  </si>
  <si>
    <t>TESORERIA</t>
  </si>
  <si>
    <t>0004-932665258</t>
  </si>
  <si>
    <t>0004-934549741</t>
  </si>
  <si>
    <t>0004-936438415</t>
  </si>
  <si>
    <t>0004-938328880</t>
  </si>
  <si>
    <t>0004-940225648</t>
  </si>
  <si>
    <t>0004-942130009</t>
  </si>
  <si>
    <t>0004-944040029</t>
  </si>
  <si>
    <t>0004-945952026</t>
  </si>
  <si>
    <t>0004-947878631</t>
  </si>
  <si>
    <t>0004-949819797</t>
  </si>
  <si>
    <t>036</t>
  </si>
  <si>
    <t>CENTRAL CIUDAD UNIVERSITARIA</t>
  </si>
  <si>
    <t>0004-932665263</t>
  </si>
  <si>
    <t>0004-934549746</t>
  </si>
  <si>
    <t>0004-936438420</t>
  </si>
  <si>
    <t>0004-938328885</t>
  </si>
  <si>
    <t>0004-940225653</t>
  </si>
  <si>
    <t>0004-942130014</t>
  </si>
  <si>
    <t>0004-944040034</t>
  </si>
  <si>
    <t>0004-945952031</t>
  </si>
  <si>
    <t>0004-947878636</t>
  </si>
  <si>
    <t>0004-949819802</t>
  </si>
  <si>
    <t>037</t>
  </si>
  <si>
    <t>INSTITUTO DE INVESTIGACION DE ESPECIALIZACION EN AGROINDUSTRIA (IIEAA) (ex CET)</t>
  </si>
  <si>
    <t>0004-932665262</t>
  </si>
  <si>
    <t>0004-934549745</t>
  </si>
  <si>
    <t>0004-936438419</t>
  </si>
  <si>
    <t>0004-938328884</t>
  </si>
  <si>
    <t>0004-940225652</t>
  </si>
  <si>
    <t>0004-942130013</t>
  </si>
  <si>
    <t>0004-944040033</t>
  </si>
  <si>
    <t>0004-945952030</t>
  </si>
  <si>
    <t>0004-947878635</t>
  </si>
  <si>
    <t>0004-949819801</t>
  </si>
  <si>
    <t>038</t>
  </si>
  <si>
    <t>OASA</t>
  </si>
  <si>
    <t>0004-932665266</t>
  </si>
  <si>
    <t>0004-934549749</t>
  </si>
  <si>
    <t>0004-936438423</t>
  </si>
  <si>
    <t>0004-938328888</t>
  </si>
  <si>
    <t>0004-940225656</t>
  </si>
  <si>
    <t>0004-942130017</t>
  </si>
  <si>
    <t>0004-944040037</t>
  </si>
  <si>
    <t>0004-945952034</t>
  </si>
  <si>
    <t>0004-947878639</t>
  </si>
  <si>
    <t>0004-949819805</t>
  </si>
  <si>
    <t>039</t>
  </si>
  <si>
    <t>DUERS</t>
  </si>
  <si>
    <t>0004-932665267</t>
  </si>
  <si>
    <t>0004-934549750</t>
  </si>
  <si>
    <t>0004-936438424</t>
  </si>
  <si>
    <t>0004-938328889</t>
  </si>
  <si>
    <t>0004-940225657</t>
  </si>
  <si>
    <t>0004-942130018</t>
  </si>
  <si>
    <t>0004-944040038</t>
  </si>
  <si>
    <t>0004-945952035</t>
  </si>
  <si>
    <t>040</t>
  </si>
  <si>
    <t>0004-932665287</t>
  </si>
  <si>
    <t>0004-934549770</t>
  </si>
  <si>
    <t>0004-936438444</t>
  </si>
  <si>
    <t>0004-938328909</t>
  </si>
  <si>
    <t>0004-9402255677</t>
  </si>
  <si>
    <t>0004-942130038</t>
  </si>
  <si>
    <t>0004-944040058</t>
  </si>
  <si>
    <t>0004-945952055</t>
  </si>
  <si>
    <t>0004-947878660</t>
  </si>
  <si>
    <t>0004-949819826</t>
  </si>
  <si>
    <t>041</t>
  </si>
  <si>
    <t>BOLSA DE TRABAJO DUERS</t>
  </si>
  <si>
    <t>0004-932665236</t>
  </si>
  <si>
    <t>0004-934549719</t>
  </si>
  <si>
    <t>00004-936438393</t>
  </si>
  <si>
    <t>0004-938328858</t>
  </si>
  <si>
    <t>0004-940225626</t>
  </si>
  <si>
    <t>0004-942129987</t>
  </si>
  <si>
    <t>0004-944040007</t>
  </si>
  <si>
    <t>0004-945952004</t>
  </si>
  <si>
    <t>0004-947878609</t>
  </si>
  <si>
    <t>0004-949819775</t>
  </si>
  <si>
    <t>042</t>
  </si>
  <si>
    <t>DIGA</t>
  </si>
  <si>
    <t>0004-932665277</t>
  </si>
  <si>
    <t>0004-934549760</t>
  </si>
  <si>
    <t>0004-936438434</t>
  </si>
  <si>
    <t>0004-938328899</t>
  </si>
  <si>
    <t>0004-940225667</t>
  </si>
  <si>
    <t>0004-942130028</t>
  </si>
  <si>
    <t>0004-944040048</t>
  </si>
  <si>
    <t>0004-945952045</t>
  </si>
  <si>
    <t>0004-947878650</t>
  </si>
  <si>
    <t>0004-949819816</t>
  </si>
  <si>
    <t>043</t>
  </si>
  <si>
    <t>TERCIO ESTUDIANTIL</t>
  </si>
  <si>
    <t>0004-932665279</t>
  </si>
  <si>
    <t>0004-934549762</t>
  </si>
  <si>
    <t>0004-936438436</t>
  </si>
  <si>
    <t>0004-938328901</t>
  </si>
  <si>
    <t>0004-940225669</t>
  </si>
  <si>
    <t>0004-942130030</t>
  </si>
  <si>
    <t>0004-944040050</t>
  </si>
  <si>
    <t>0004-945952047</t>
  </si>
  <si>
    <t>0004-947878652</t>
  </si>
  <si>
    <t>0004-949819818</t>
  </si>
  <si>
    <t>044</t>
  </si>
  <si>
    <t>VRI</t>
  </si>
  <si>
    <t>0004-932665283</t>
  </si>
  <si>
    <t>0004-934549766</t>
  </si>
  <si>
    <t>00024-936438440</t>
  </si>
  <si>
    <t>0004-938328905</t>
  </si>
  <si>
    <t>0004-940225673</t>
  </si>
  <si>
    <t>0004-942130034</t>
  </si>
  <si>
    <t>0004-944040054</t>
  </si>
  <si>
    <t>0004-945952051</t>
  </si>
  <si>
    <t>0004-947878656</t>
  </si>
  <si>
    <t>0004-949819822</t>
  </si>
  <si>
    <t>045</t>
  </si>
  <si>
    <t>RR PP</t>
  </si>
  <si>
    <t>0004-932665286</t>
  </si>
  <si>
    <t>0004-934549769</t>
  </si>
  <si>
    <t>0004-936438443</t>
  </si>
  <si>
    <t>0004-938328908</t>
  </si>
  <si>
    <t>0004-940225676</t>
  </si>
  <si>
    <t>0004-942130037</t>
  </si>
  <si>
    <t>0004-944040057</t>
  </si>
  <si>
    <t>0004-945952054</t>
  </si>
  <si>
    <t>0004-947878659</t>
  </si>
  <si>
    <t>0004-949819825</t>
  </si>
  <si>
    <t>046</t>
  </si>
  <si>
    <t>0004-932665269</t>
  </si>
  <si>
    <t>0004-934549752</t>
  </si>
  <si>
    <t>0004-936438426</t>
  </si>
  <si>
    <t>0004-938328891</t>
  </si>
  <si>
    <t>0004-940225659</t>
  </si>
  <si>
    <t>0004-942130020</t>
  </si>
  <si>
    <t>0004-944040040</t>
  </si>
  <si>
    <t>0004-945952037</t>
  </si>
  <si>
    <t>0004-947878642</t>
  </si>
  <si>
    <t>0004-949819808</t>
  </si>
  <si>
    <t>047</t>
  </si>
  <si>
    <t>RESIDENCIA UNIVERSITARIA</t>
  </si>
  <si>
    <t>0004-932665288</t>
  </si>
  <si>
    <t>0004-934549771</t>
  </si>
  <si>
    <t>0004-936438445</t>
  </si>
  <si>
    <t>0004-938328910</t>
  </si>
  <si>
    <t>0004-940225678</t>
  </si>
  <si>
    <t>0004-942130039</t>
  </si>
  <si>
    <t>0004-944040059</t>
  </si>
  <si>
    <t>0004-945952056</t>
  </si>
  <si>
    <t>0004-947878661</t>
  </si>
  <si>
    <t>0004-949819827</t>
  </si>
  <si>
    <t>048</t>
  </si>
  <si>
    <t>DUGAC EX OCAAU</t>
  </si>
  <si>
    <t>0004-932665244</t>
  </si>
  <si>
    <t>0004-934549727</t>
  </si>
  <si>
    <t>0004-936438401</t>
  </si>
  <si>
    <t>0004-938328866</t>
  </si>
  <si>
    <t>0004-940225634</t>
  </si>
  <si>
    <t>0004-942129995</t>
  </si>
  <si>
    <t>0004-944040015</t>
  </si>
  <si>
    <t>0004-945952012</t>
  </si>
  <si>
    <t>0004-947878617</t>
  </si>
  <si>
    <t>0004-949819783</t>
  </si>
  <si>
    <t>049</t>
  </si>
  <si>
    <t>ALMACEN CENTRAL</t>
  </si>
  <si>
    <t>0004-932665253</t>
  </si>
  <si>
    <t>0004-934549736</t>
  </si>
  <si>
    <t>0004-936438410</t>
  </si>
  <si>
    <t>0004-938328875</t>
  </si>
  <si>
    <t>0004-940225643</t>
  </si>
  <si>
    <t>0004-942130004</t>
  </si>
  <si>
    <t>0004-944040024</t>
  </si>
  <si>
    <t>0004-945952021</t>
  </si>
  <si>
    <t>0004-947878626</t>
  </si>
  <si>
    <t>0004-949819792</t>
  </si>
  <si>
    <t>050</t>
  </si>
  <si>
    <t>EDUNAC (EDITORIAL UNIVERSITARIA)</t>
  </si>
  <si>
    <t>0004-932665278</t>
  </si>
  <si>
    <t>0004-934549761</t>
  </si>
  <si>
    <t>0004-936438435</t>
  </si>
  <si>
    <t>0004-938328900</t>
  </si>
  <si>
    <t>0004-940225668</t>
  </si>
  <si>
    <t>0004-942130029</t>
  </si>
  <si>
    <t>0004-944040049</t>
  </si>
  <si>
    <t>0004-945952046</t>
  </si>
  <si>
    <t>0004-947878651</t>
  </si>
  <si>
    <t>0004-949819817</t>
  </si>
  <si>
    <t>051</t>
  </si>
  <si>
    <t>DETTP (Dirección Evaluacion, Transparencia, Tecnología y Patentes)</t>
  </si>
  <si>
    <t>0004-932665271</t>
  </si>
  <si>
    <t>0004-934549754</t>
  </si>
  <si>
    <t>0004-936438428</t>
  </si>
  <si>
    <t>0004-938328893</t>
  </si>
  <si>
    <t>0004-940225661</t>
  </si>
  <si>
    <t>0004-942130022</t>
  </si>
  <si>
    <t>0004-944040042</t>
  </si>
  <si>
    <t>0004-945952039</t>
  </si>
  <si>
    <t>0004-947878644</t>
  </si>
  <si>
    <t>0004-949819810</t>
  </si>
  <si>
    <t>052</t>
  </si>
  <si>
    <t>ICICYT-CENTRO DE INVESTIGACION</t>
  </si>
  <si>
    <t>0004-932665230</t>
  </si>
  <si>
    <t>0004-934549713</t>
  </si>
  <si>
    <t>0004-936438387</t>
  </si>
  <si>
    <t>0004-938328852</t>
  </si>
  <si>
    <t>0004-940225620</t>
  </si>
  <si>
    <t>0004-942129981</t>
  </si>
  <si>
    <t>0004-944040001</t>
  </si>
  <si>
    <t>0004-945951998</t>
  </si>
  <si>
    <t>0004-947878603</t>
  </si>
  <si>
    <t>0004-949819769</t>
  </si>
  <si>
    <t>053</t>
  </si>
  <si>
    <t>OFICINA DE CAPACITACION DEL VRI-CDTTE</t>
  </si>
  <si>
    <t>00014-932665221</t>
  </si>
  <si>
    <t>0004-934549704</t>
  </si>
  <si>
    <t>0004-936438378</t>
  </si>
  <si>
    <t>0004-938328843</t>
  </si>
  <si>
    <t>0004-940225611</t>
  </si>
  <si>
    <t>0004-942129972</t>
  </si>
  <si>
    <t>0004-944039992</t>
  </si>
  <si>
    <t>0004-945951989</t>
  </si>
  <si>
    <t>0004-947878594</t>
  </si>
  <si>
    <t>0004-949819760</t>
  </si>
  <si>
    <t>054</t>
  </si>
  <si>
    <t>FCA</t>
  </si>
  <si>
    <t>0004-932665257</t>
  </si>
  <si>
    <t>0004-934549740</t>
  </si>
  <si>
    <t>0004-936438414</t>
  </si>
  <si>
    <t>0004-938328879</t>
  </si>
  <si>
    <t>0004-940225647</t>
  </si>
  <si>
    <t>0004-942130008</t>
  </si>
  <si>
    <t>0004-944040028</t>
  </si>
  <si>
    <t>0004-945952025</t>
  </si>
  <si>
    <t>0004-947878630</t>
  </si>
  <si>
    <t>0004-949819796</t>
  </si>
  <si>
    <t>055</t>
  </si>
  <si>
    <t>FCS</t>
  </si>
  <si>
    <t>0004-932665242</t>
  </si>
  <si>
    <t>0004-934549725</t>
  </si>
  <si>
    <t>0004-936438399</t>
  </si>
  <si>
    <t>0004-938328864</t>
  </si>
  <si>
    <t>0004-940225632</t>
  </si>
  <si>
    <t>0004-942129993</t>
  </si>
  <si>
    <t>0004-944040013</t>
  </si>
  <si>
    <t>0004-945952010</t>
  </si>
  <si>
    <t>0004-947878615</t>
  </si>
  <si>
    <t>0004-949819781</t>
  </si>
  <si>
    <t>056</t>
  </si>
  <si>
    <t>FCS DE ESCUELA</t>
  </si>
  <si>
    <t>0004-932665284</t>
  </si>
  <si>
    <t>0004-934549767</t>
  </si>
  <si>
    <t>0004-936438441</t>
  </si>
  <si>
    <t>0004-938328906</t>
  </si>
  <si>
    <t>0004-940225674</t>
  </si>
  <si>
    <t>0004-942130035</t>
  </si>
  <si>
    <t>0004-944040055</t>
  </si>
  <si>
    <t>0004-945952052</t>
  </si>
  <si>
    <t>0004-947878657</t>
  </si>
  <si>
    <t>0004-949819823</t>
  </si>
  <si>
    <t>057</t>
  </si>
  <si>
    <t>FIEE</t>
  </si>
  <si>
    <t>0004-932665254</t>
  </si>
  <si>
    <t>0004-934549737</t>
  </si>
  <si>
    <t>0004-936438411</t>
  </si>
  <si>
    <t>0004-938328876</t>
  </si>
  <si>
    <t>0004-940225644</t>
  </si>
  <si>
    <t>0004-942130005</t>
  </si>
  <si>
    <t>0004-944040025</t>
  </si>
  <si>
    <t>0004-945952022</t>
  </si>
  <si>
    <t>0004-947878627</t>
  </si>
  <si>
    <t>0004-949819793</t>
  </si>
  <si>
    <t>058</t>
  </si>
  <si>
    <t>FIARN</t>
  </si>
  <si>
    <t>0004-932665220</t>
  </si>
  <si>
    <t>0004-934549703</t>
  </si>
  <si>
    <t>0004-936438377</t>
  </si>
  <si>
    <t>0004-938328842</t>
  </si>
  <si>
    <t>0004-940225610</t>
  </si>
  <si>
    <t>0004-942129971</t>
  </si>
  <si>
    <t>0004-944039991</t>
  </si>
  <si>
    <t>0004-945951988</t>
  </si>
  <si>
    <t>0004-947878593</t>
  </si>
  <si>
    <t>0004-949819759</t>
  </si>
  <si>
    <t>059</t>
  </si>
  <si>
    <t>FCC</t>
  </si>
  <si>
    <t>0004-932665290</t>
  </si>
  <si>
    <t>0004-934549773</t>
  </si>
  <si>
    <t>0004-936438447</t>
  </si>
  <si>
    <t>0004-938328912</t>
  </si>
  <si>
    <t>0004-940225680</t>
  </si>
  <si>
    <t>0004-942130041</t>
  </si>
  <si>
    <t>0004-944040061</t>
  </si>
  <si>
    <t>0004-945952058</t>
  </si>
  <si>
    <t>0004-947878663</t>
  </si>
  <si>
    <t>0004-949819829</t>
  </si>
  <si>
    <t>060</t>
  </si>
  <si>
    <t>0004-932665222</t>
  </si>
  <si>
    <t>0004-934549705</t>
  </si>
  <si>
    <t>0004-936438379</t>
  </si>
  <si>
    <t>0004-938328844</t>
  </si>
  <si>
    <t>0004-940225612</t>
  </si>
  <si>
    <t>0004-942129973</t>
  </si>
  <si>
    <t>0004-944039993</t>
  </si>
  <si>
    <t>0004-945951990</t>
  </si>
  <si>
    <t>0004-947878595</t>
  </si>
  <si>
    <t>0004-949819761</t>
  </si>
  <si>
    <t>061</t>
  </si>
  <si>
    <t>0004-932665282</t>
  </si>
  <si>
    <t>0004-934549765</t>
  </si>
  <si>
    <t>0004-936438439</t>
  </si>
  <si>
    <t>0004-938328904</t>
  </si>
  <si>
    <t>0004-940225672</t>
  </si>
  <si>
    <t>0004-942130033</t>
  </si>
  <si>
    <t>0004-944040053</t>
  </si>
  <si>
    <t>0004-945952050</t>
  </si>
  <si>
    <t>0004-947878655</t>
  </si>
  <si>
    <t>0004-949819821</t>
  </si>
  <si>
    <t>062</t>
  </si>
  <si>
    <t>FIQ</t>
  </si>
  <si>
    <t>0004-932665240</t>
  </si>
  <si>
    <t>0004-934549723</t>
  </si>
  <si>
    <t>0004-936438397</t>
  </si>
  <si>
    <t>0004-938328862</t>
  </si>
  <si>
    <t>0004-940225630</t>
  </si>
  <si>
    <t>0004-942129991</t>
  </si>
  <si>
    <t>0004-944040011</t>
  </si>
  <si>
    <t>0004-945952008</t>
  </si>
  <si>
    <t>0004-947878613</t>
  </si>
  <si>
    <t>0004-949819779</t>
  </si>
  <si>
    <t>063</t>
  </si>
  <si>
    <t>0004-932665264</t>
  </si>
  <si>
    <t>0004-934549747</t>
  </si>
  <si>
    <t>0004-936438421</t>
  </si>
  <si>
    <t>0004-938328886</t>
  </si>
  <si>
    <t>0004-940225654</t>
  </si>
  <si>
    <t>0004-942130015</t>
  </si>
  <si>
    <t>0004-944040035</t>
  </si>
  <si>
    <t>0004-945952032</t>
  </si>
  <si>
    <t>0004-947878637</t>
  </si>
  <si>
    <t>0004-949819803</t>
  </si>
  <si>
    <t>064</t>
  </si>
  <si>
    <t>FCE</t>
  </si>
  <si>
    <t>0004-932665227</t>
  </si>
  <si>
    <t>0004-934549710</t>
  </si>
  <si>
    <t>0004-936438384</t>
  </si>
  <si>
    <t>0004-938328849</t>
  </si>
  <si>
    <t>0004-940225617</t>
  </si>
  <si>
    <t>0004-942129978</t>
  </si>
  <si>
    <t>0004-944039998</t>
  </si>
  <si>
    <t>0004-945951995</t>
  </si>
  <si>
    <t>0004-947878600</t>
  </si>
  <si>
    <t>0004-949819766</t>
  </si>
  <si>
    <t>065</t>
  </si>
  <si>
    <t>CCFCE</t>
  </si>
  <si>
    <t>0004-932665215</t>
  </si>
  <si>
    <t>0004-934549698</t>
  </si>
  <si>
    <t>0004-936438372</t>
  </si>
  <si>
    <t>0004-938328837</t>
  </si>
  <si>
    <t>0004-940225605</t>
  </si>
  <si>
    <t>0004-942129966</t>
  </si>
  <si>
    <t>0004-944039986</t>
  </si>
  <si>
    <t>0004-945951983</t>
  </si>
  <si>
    <t>0004-947878588</t>
  </si>
  <si>
    <t>0004-949819754</t>
  </si>
  <si>
    <t>066</t>
  </si>
  <si>
    <t>FCE DPTO ACADEMICO</t>
  </si>
  <si>
    <t>0004-932665251</t>
  </si>
  <si>
    <t>0004-934549734</t>
  </si>
  <si>
    <t>0004-936438408</t>
  </si>
  <si>
    <t>0004-938328873</t>
  </si>
  <si>
    <t>0004-940225641</t>
  </si>
  <si>
    <t>0004-942130002</t>
  </si>
  <si>
    <t>0004-944040022</t>
  </si>
  <si>
    <t>0004-945952019</t>
  </si>
  <si>
    <t>0004-947878624</t>
  </si>
  <si>
    <t>0004-949819790</t>
  </si>
  <si>
    <t>067</t>
  </si>
  <si>
    <t>FIME</t>
  </si>
  <si>
    <t>0004-932665228</t>
  </si>
  <si>
    <t>0004-934549711</t>
  </si>
  <si>
    <t>0004-936438385</t>
  </si>
  <si>
    <t>0004-938328850</t>
  </si>
  <si>
    <t>0004-940225618</t>
  </si>
  <si>
    <t>0004-942129979</t>
  </si>
  <si>
    <t>0004-944039999</t>
  </si>
  <si>
    <t>0004-945951996</t>
  </si>
  <si>
    <t>0004-947878601</t>
  </si>
  <si>
    <t>0004-949819767</t>
  </si>
  <si>
    <t>068</t>
  </si>
  <si>
    <t>0004-932665218</t>
  </si>
  <si>
    <t>0004-934549701</t>
  </si>
  <si>
    <t>0004-936438375</t>
  </si>
  <si>
    <t>0004-938328840</t>
  </si>
  <si>
    <t>0004-940225608</t>
  </si>
  <si>
    <t>0004-942129969</t>
  </si>
  <si>
    <t>0004-944039989</t>
  </si>
  <si>
    <t>0004-945951986</t>
  </si>
  <si>
    <t>0004-947878591</t>
  </si>
  <si>
    <t>0004-949819757</t>
  </si>
  <si>
    <t>069</t>
  </si>
  <si>
    <t>INSTITUTO DE TRANSPORTE</t>
  </si>
  <si>
    <t>0004-932665206</t>
  </si>
  <si>
    <t>0004-934549689</t>
  </si>
  <si>
    <t>0004-936438363</t>
  </si>
  <si>
    <t>0004-938328828</t>
  </si>
  <si>
    <t>0004-940225596</t>
  </si>
  <si>
    <t>0004-942129957</t>
  </si>
  <si>
    <t>0004-944039977</t>
  </si>
  <si>
    <t>0004-945951974</t>
  </si>
  <si>
    <t>0004-947878579</t>
  </si>
  <si>
    <t>0004-949819745</t>
  </si>
  <si>
    <t>070</t>
  </si>
  <si>
    <t>C EXTENSION FIME</t>
  </si>
  <si>
    <t>0004-932665280</t>
  </si>
  <si>
    <t>0004-934549763</t>
  </si>
  <si>
    <t>0004-936438437</t>
  </si>
  <si>
    <t>0004-938328902</t>
  </si>
  <si>
    <t>0004-940225670</t>
  </si>
  <si>
    <t>0004-942130031</t>
  </si>
  <si>
    <t>0004-944040051</t>
  </si>
  <si>
    <t>0004-945952048</t>
  </si>
  <si>
    <t>0004-947878653</t>
  </si>
  <si>
    <t>0004-949819819</t>
  </si>
  <si>
    <t>071</t>
  </si>
  <si>
    <t>CC FIME</t>
  </si>
  <si>
    <t>0004-932665233</t>
  </si>
  <si>
    <t>0004-934549716</t>
  </si>
  <si>
    <t>0004-936438390</t>
  </si>
  <si>
    <t>0004-938328855</t>
  </si>
  <si>
    <t>0004-940225623</t>
  </si>
  <si>
    <t>0004-942129984</t>
  </si>
  <si>
    <t>0004-944040004</t>
  </si>
  <si>
    <t>0004-945952001</t>
  </si>
  <si>
    <t>0004-947878606</t>
  </si>
  <si>
    <t>0004-949819772</t>
  </si>
  <si>
    <t>072</t>
  </si>
  <si>
    <t>FIIS</t>
  </si>
  <si>
    <t>0004-932665275</t>
  </si>
  <si>
    <t>0004-934549758</t>
  </si>
  <si>
    <t>0004-936438432</t>
  </si>
  <si>
    <t>0004-938328897</t>
  </si>
  <si>
    <t>0004-940225665</t>
  </si>
  <si>
    <t>0004-942130026</t>
  </si>
  <si>
    <t>0004-944040046</t>
  </si>
  <si>
    <t>0004-945952043</t>
  </si>
  <si>
    <t>0004-947878648</t>
  </si>
  <si>
    <t>0004-949819814</t>
  </si>
  <si>
    <t>073</t>
  </si>
  <si>
    <t>CC FIIS</t>
  </si>
  <si>
    <t>0004-932665255</t>
  </si>
  <si>
    <t>0004-934549738</t>
  </si>
  <si>
    <t>0004-936438412</t>
  </si>
  <si>
    <t>0004-938328877</t>
  </si>
  <si>
    <t>0004-940225645</t>
  </si>
  <si>
    <t>0004-942130006</t>
  </si>
  <si>
    <t>0004-944040026</t>
  </si>
  <si>
    <t>0004-945952023</t>
  </si>
  <si>
    <t>0004-947878628</t>
  </si>
  <si>
    <t>0004-949819794</t>
  </si>
  <si>
    <t>074</t>
  </si>
  <si>
    <t>C AUTOMATIZACION FIIS</t>
  </si>
  <si>
    <t>0004-932665214</t>
  </si>
  <si>
    <t>0004-934549697</t>
  </si>
  <si>
    <t>0004-936438371</t>
  </si>
  <si>
    <t>0004-938328836</t>
  </si>
  <si>
    <t>0004-940225604</t>
  </si>
  <si>
    <t>0004-942129965</t>
  </si>
  <si>
    <t>0004-944039985</t>
  </si>
  <si>
    <t>0004-945951982</t>
  </si>
  <si>
    <t>0004-947878587</t>
  </si>
  <si>
    <t>0004-949819753</t>
  </si>
  <si>
    <t>075</t>
  </si>
  <si>
    <t>FCNM</t>
  </si>
  <si>
    <t>0004-932665276</t>
  </si>
  <si>
    <t>0004-934549759</t>
  </si>
  <si>
    <t>0004-936438433</t>
  </si>
  <si>
    <t>0004-938328898</t>
  </si>
  <si>
    <t>0004-940225666</t>
  </si>
  <si>
    <t>0004-942130027</t>
  </si>
  <si>
    <t>0004-944040047</t>
  </si>
  <si>
    <t>0004-945952044</t>
  </si>
  <si>
    <t>0004-947878649</t>
  </si>
  <si>
    <t>0004-949819815</t>
  </si>
  <si>
    <t>076</t>
  </si>
  <si>
    <t>FIPA</t>
  </si>
  <si>
    <t>0004-932665249</t>
  </si>
  <si>
    <t>0004-934549732</t>
  </si>
  <si>
    <t>0004-936438406</t>
  </si>
  <si>
    <t>0004-938328871</t>
  </si>
  <si>
    <t>0004-940225639</t>
  </si>
  <si>
    <t>0004-942130000</t>
  </si>
  <si>
    <t>0004-944040020</t>
  </si>
  <si>
    <t>0004-945952017</t>
  </si>
  <si>
    <t>0004-947878622</t>
  </si>
  <si>
    <t>0004-949819788</t>
  </si>
  <si>
    <t>077</t>
  </si>
  <si>
    <t>CHUCUITO FIPA</t>
  </si>
  <si>
    <t>0004-932665274</t>
  </si>
  <si>
    <t>0004-934549757</t>
  </si>
  <si>
    <t>0004-936438431</t>
  </si>
  <si>
    <t>0004-938328896</t>
  </si>
  <si>
    <t>0004-940225664</t>
  </si>
  <si>
    <t>0004-942130025</t>
  </si>
  <si>
    <t>0004-944040045</t>
  </si>
  <si>
    <t>0004-945952042</t>
  </si>
  <si>
    <t>0004-947878647</t>
  </si>
  <si>
    <t>0004-949819813</t>
  </si>
  <si>
    <t>078</t>
  </si>
  <si>
    <t>INSTITUTO DE INVESTIGACION FIPA</t>
  </si>
  <si>
    <t>0004-932665261</t>
  </si>
  <si>
    <t>0004-934549744</t>
  </si>
  <si>
    <t>0004-936438418</t>
  </si>
  <si>
    <t>0004-938328883</t>
  </si>
  <si>
    <t>0004-940225651</t>
  </si>
  <si>
    <t>0004-942130012</t>
  </si>
  <si>
    <t>0004-944040032</t>
  </si>
  <si>
    <t>0004-945952029</t>
  </si>
  <si>
    <t>0004-947878634</t>
  </si>
  <si>
    <t>0004-949819800</t>
  </si>
  <si>
    <t>079</t>
  </si>
  <si>
    <t>CENTRO PROYECCION EXT FIPA</t>
  </si>
  <si>
    <t>0004-932665209</t>
  </si>
  <si>
    <t>0004-934549692</t>
  </si>
  <si>
    <t>0004-936438366</t>
  </si>
  <si>
    <t>0004-938328831</t>
  </si>
  <si>
    <t>0004-940225599</t>
  </si>
  <si>
    <t>0004-942129960</t>
  </si>
  <si>
    <t>0004-944039980</t>
  </si>
  <si>
    <t>0004-945951977</t>
  </si>
  <si>
    <t>0004-947878582</t>
  </si>
  <si>
    <t>0004-949819748</t>
  </si>
  <si>
    <t>080</t>
  </si>
  <si>
    <t>EPG</t>
  </si>
  <si>
    <t>0004-932665223</t>
  </si>
  <si>
    <t>0004-934549706</t>
  </si>
  <si>
    <t>0004-936438380</t>
  </si>
  <si>
    <t>0004-938328845</t>
  </si>
  <si>
    <t>0004-940225613</t>
  </si>
  <si>
    <t>0004-942129974</t>
  </si>
  <si>
    <t>0004-944039994</t>
  </si>
  <si>
    <t>0004-945951991</t>
  </si>
  <si>
    <t>0004-947878596</t>
  </si>
  <si>
    <t>0004-949819762</t>
  </si>
  <si>
    <t>081</t>
  </si>
  <si>
    <t>0004-932665268</t>
  </si>
  <si>
    <t>0004-934549751</t>
  </si>
  <si>
    <t>0004-936438425</t>
  </si>
  <si>
    <t>0004-938328890</t>
  </si>
  <si>
    <t>0004-940225658</t>
  </si>
  <si>
    <t>0004-942130019</t>
  </si>
  <si>
    <t>0004-944040039</t>
  </si>
  <si>
    <t>0004-945952036</t>
  </si>
  <si>
    <t>0004-947878641</t>
  </si>
  <si>
    <t>0004-949819807</t>
  </si>
  <si>
    <t>082</t>
  </si>
  <si>
    <t>SPG-FIEE</t>
  </si>
  <si>
    <t>0004-932665243</t>
  </si>
  <si>
    <t>0004-934549726</t>
  </si>
  <si>
    <t>0004-936438400</t>
  </si>
  <si>
    <t>0004-938328865</t>
  </si>
  <si>
    <t>0004-940225633</t>
  </si>
  <si>
    <t>0004-942129994</t>
  </si>
  <si>
    <t>0004-944040014</t>
  </si>
  <si>
    <t>0004-945952011</t>
  </si>
  <si>
    <t>0004-947878616</t>
  </si>
  <si>
    <t>0004-949819782</t>
  </si>
  <si>
    <t>083</t>
  </si>
  <si>
    <t>SPG-FIQ</t>
  </si>
  <si>
    <t>0004-932665248</t>
  </si>
  <si>
    <t>0004-934549731</t>
  </si>
  <si>
    <t>0004-936438405</t>
  </si>
  <si>
    <t>0004-938328870</t>
  </si>
  <si>
    <t>0004-940225638</t>
  </si>
  <si>
    <t>0004-942129999</t>
  </si>
  <si>
    <t>0004-944040019</t>
  </si>
  <si>
    <t>0004-945952016</t>
  </si>
  <si>
    <t>0004-947878621</t>
  </si>
  <si>
    <t>0004-949819787</t>
  </si>
  <si>
    <t>084</t>
  </si>
  <si>
    <t>SPG FCC</t>
  </si>
  <si>
    <t>0004-932665270</t>
  </si>
  <si>
    <t>0004-934549753</t>
  </si>
  <si>
    <t>0004-936438427</t>
  </si>
  <si>
    <t>0004-938328892</t>
  </si>
  <si>
    <t>0004-940225660</t>
  </si>
  <si>
    <t>0004-942130021</t>
  </si>
  <si>
    <t>0004-944040041</t>
  </si>
  <si>
    <t>0004-945952038</t>
  </si>
  <si>
    <t>0004-947878643</t>
  </si>
  <si>
    <t>0004-949819809</t>
  </si>
  <si>
    <t>085</t>
  </si>
  <si>
    <t>SPG FCE</t>
  </si>
  <si>
    <t>0004-932665245</t>
  </si>
  <si>
    <t>0004-934549728</t>
  </si>
  <si>
    <t>0004-936438402</t>
  </si>
  <si>
    <t>0004-938328867</t>
  </si>
  <si>
    <t>0004-940225635</t>
  </si>
  <si>
    <t>0004-942129996</t>
  </si>
  <si>
    <t>0004-944040016</t>
  </si>
  <si>
    <t>0004-945952013</t>
  </si>
  <si>
    <t>0004-947878618</t>
  </si>
  <si>
    <t>0004-949819784</t>
  </si>
  <si>
    <t>086</t>
  </si>
  <si>
    <t>SPG FIME</t>
  </si>
  <si>
    <t>0004-932665285</t>
  </si>
  <si>
    <t>0004-934549768</t>
  </si>
  <si>
    <t>0004-936438442</t>
  </si>
  <si>
    <t>0004-938328907</t>
  </si>
  <si>
    <t>0004-940225675</t>
  </si>
  <si>
    <t>0004-942130036</t>
  </si>
  <si>
    <t>0004-944040056</t>
  </si>
  <si>
    <t>0004-945952053</t>
  </si>
  <si>
    <t>0004-947878658</t>
  </si>
  <si>
    <t>0004-949819824</t>
  </si>
  <si>
    <t>087</t>
  </si>
  <si>
    <t>SPG FIIS</t>
  </si>
  <si>
    <t>0004-932665272</t>
  </si>
  <si>
    <t>0004-934549755</t>
  </si>
  <si>
    <t>0004-936438429</t>
  </si>
  <si>
    <t>0004-938328894</t>
  </si>
  <si>
    <t>0004-940225662</t>
  </si>
  <si>
    <t>0004-942130023</t>
  </si>
  <si>
    <t>0004-944040043</t>
  </si>
  <si>
    <t>0004-945952040</t>
  </si>
  <si>
    <t>0004-947878645</t>
  </si>
  <si>
    <t>0004-949819811</t>
  </si>
  <si>
    <t>088</t>
  </si>
  <si>
    <t>SPG FCA</t>
  </si>
  <si>
    <t>0004-932665256</t>
  </si>
  <si>
    <t>0004-934549739</t>
  </si>
  <si>
    <t>0004-936438413</t>
  </si>
  <si>
    <t>0004-938328878</t>
  </si>
  <si>
    <t>0004-940225646</t>
  </si>
  <si>
    <t>0004-942130007</t>
  </si>
  <si>
    <t>0004-944040027</t>
  </si>
  <si>
    <t>0004-945952024</t>
  </si>
  <si>
    <t>0004-947878629</t>
  </si>
  <si>
    <t>0004-949819795</t>
  </si>
  <si>
    <t>089</t>
  </si>
  <si>
    <t>SPG FCS</t>
  </si>
  <si>
    <t>0004-932665265</t>
  </si>
  <si>
    <t>0004-934549748</t>
  </si>
  <si>
    <t>00004-936438422</t>
  </si>
  <si>
    <t>0004-938328887</t>
  </si>
  <si>
    <t>0004-940225655</t>
  </si>
  <si>
    <t>0004-942130016</t>
  </si>
  <si>
    <t>0004-944040036</t>
  </si>
  <si>
    <t>0004-945952033</t>
  </si>
  <si>
    <t>0004-947878638</t>
  </si>
  <si>
    <t>0004-949819804</t>
  </si>
  <si>
    <t xml:space="preserve">TOTAL </t>
  </si>
  <si>
    <t>TOTAL :</t>
  </si>
  <si>
    <t>SIAF               038</t>
  </si>
  <si>
    <t>SIAF         240</t>
  </si>
  <si>
    <t>SIAF 1018</t>
  </si>
  <si>
    <t>SIAF  1644</t>
  </si>
  <si>
    <t>SIAF 2380</t>
  </si>
  <si>
    <t>SIAF 3453</t>
  </si>
  <si>
    <t>SIAF 3860</t>
  </si>
  <si>
    <t>SIAF  4730</t>
  </si>
  <si>
    <t>SIAF 5456</t>
  </si>
  <si>
    <t xml:space="preserve">                                                                                                   CERTIFICACION N° 009       PARTIDA    23.22.22</t>
  </si>
  <si>
    <t>OFICIO N° 068</t>
  </si>
  <si>
    <t xml:space="preserve">OFICIO N° </t>
  </si>
  <si>
    <t>OFICIO N°373</t>
  </si>
  <si>
    <t>OFICIO N° 496</t>
  </si>
  <si>
    <t>OFICIO N° 767</t>
  </si>
  <si>
    <t>OFICIO N°1120</t>
  </si>
  <si>
    <t>OFICIO N°1434</t>
  </si>
  <si>
    <t>OFICIO N°1700</t>
  </si>
  <si>
    <t>OFICIO N° 1864</t>
  </si>
  <si>
    <t>OFICIO N° 2191</t>
  </si>
  <si>
    <t>OFICIO N° 2632</t>
  </si>
  <si>
    <t>…………………………………………………………………………………………………………………………………………………………..</t>
  </si>
  <si>
    <t>0..0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</si>
  <si>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</si>
  <si>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 TELEFONO FIJO CLARO 2017 -  COMISION DE ADMISION</t>
  </si>
  <si>
    <t>AMERICA MOVIL PERU S.A.C</t>
  </si>
  <si>
    <t xml:space="preserve">N° SERVICIO </t>
  </si>
  <si>
    <t>VENCIMIENTO</t>
  </si>
  <si>
    <t>N° PAGO</t>
  </si>
  <si>
    <t>CONSUMOS</t>
  </si>
  <si>
    <t xml:space="preserve">MONTO </t>
  </si>
  <si>
    <t>C</t>
  </si>
  <si>
    <t>D</t>
  </si>
  <si>
    <t>G</t>
  </si>
  <si>
    <t>6521399 Ó 6521398</t>
  </si>
  <si>
    <t>01/01/2017</t>
  </si>
  <si>
    <t>0050-15177257</t>
  </si>
  <si>
    <t>00005609</t>
  </si>
  <si>
    <t>01/12/2016 al 31/12/2016</t>
  </si>
  <si>
    <t>23.22.21</t>
  </si>
  <si>
    <t>0050-15291190</t>
  </si>
  <si>
    <t>01/01/2017 al 31/01/2017</t>
  </si>
  <si>
    <t>0050-15400265</t>
  </si>
  <si>
    <t>01/02/2017 al 31/02/2018</t>
  </si>
  <si>
    <t>728</t>
  </si>
  <si>
    <t>09</t>
  </si>
  <si>
    <t>23.22.22</t>
  </si>
  <si>
    <t>0050-15508619</t>
  </si>
  <si>
    <t>01/03/2017 al 31/03/2017</t>
  </si>
  <si>
    <t>1088</t>
  </si>
  <si>
    <t>0050-15612979</t>
  </si>
  <si>
    <t>01/04/2017 al 30/04/2017</t>
  </si>
  <si>
    <t>1674</t>
  </si>
  <si>
    <t>6521399 Ó 6521399</t>
  </si>
  <si>
    <t>0050-15711974</t>
  </si>
  <si>
    <t>01/05/2017 al 31/05/2017</t>
  </si>
  <si>
    <t>2081</t>
  </si>
  <si>
    <t>6521399 Ó 6521400</t>
  </si>
  <si>
    <t>0050-15812696</t>
  </si>
  <si>
    <t>01/06/2017 al 30/06/2017</t>
  </si>
  <si>
    <t>2952</t>
  </si>
  <si>
    <t>6521399 Ó 6521401</t>
  </si>
  <si>
    <t>0050-15899894</t>
  </si>
  <si>
    <t xml:space="preserve"> 01/07/2017 al 31/07/2017</t>
  </si>
  <si>
    <t>4082</t>
  </si>
  <si>
    <t>6521399 Ó 6521402</t>
  </si>
  <si>
    <t>0050-15983733</t>
  </si>
  <si>
    <t>01/08/2017 al 31/08/2017</t>
  </si>
  <si>
    <t>4585</t>
  </si>
  <si>
    <t>6521399 Ó 6521403</t>
  </si>
  <si>
    <t>0050-16065335</t>
  </si>
  <si>
    <t>01/09/2017 al 30/09/2017</t>
  </si>
  <si>
    <t>5398</t>
  </si>
  <si>
    <t>PENDIENTE</t>
  </si>
  <si>
    <t>EDELNOR - RUC 20269985900           PARTIDA :23.22.21</t>
  </si>
  <si>
    <t>Fecha de emision</t>
  </si>
  <si>
    <t>Fecha vencimiento</t>
  </si>
  <si>
    <t>N°  Recibo</t>
  </si>
  <si>
    <t>Mes Actual</t>
  </si>
  <si>
    <t>Mes anterior</t>
  </si>
  <si>
    <t>Monto a pagar</t>
  </si>
  <si>
    <t>RECIBIDO</t>
  </si>
  <si>
    <t>23/12/2016</t>
  </si>
  <si>
    <t>16/01/2017</t>
  </si>
  <si>
    <t>C-70747725</t>
  </si>
  <si>
    <t>C-70747724</t>
  </si>
  <si>
    <t>28/12/2016</t>
  </si>
  <si>
    <t>C-70893466</t>
  </si>
  <si>
    <t>C-70894265</t>
  </si>
  <si>
    <t>C-70894266</t>
  </si>
  <si>
    <t>Mes actual</t>
  </si>
  <si>
    <t>Mes anterior-dic</t>
  </si>
  <si>
    <t>Monto a Pagar</t>
  </si>
  <si>
    <t>Recibido</t>
  </si>
  <si>
    <t>24/01/2017</t>
  </si>
  <si>
    <t>15/02/2017</t>
  </si>
  <si>
    <t>C-72098226</t>
  </si>
  <si>
    <t>08/02/2017  10:1700:00 a.m.</t>
  </si>
  <si>
    <t>26/01/2017</t>
  </si>
  <si>
    <t>Mes anterior-Enero</t>
  </si>
  <si>
    <t>OFICIO OASA A DIGA</t>
  </si>
  <si>
    <t>24/03/2017</t>
  </si>
  <si>
    <t>17/04/2017</t>
  </si>
  <si>
    <t>C-74873494</t>
  </si>
  <si>
    <t>21/02/2017</t>
  </si>
  <si>
    <t>15/03/2017</t>
  </si>
  <si>
    <t>C-73494765</t>
  </si>
  <si>
    <t>24/02/2017</t>
  </si>
  <si>
    <t>C-73644939</t>
  </si>
  <si>
    <t>C-73644424</t>
  </si>
  <si>
    <t>C-73235019</t>
  </si>
  <si>
    <t>EDELNOR - RUC 20269985900           PARTIDA :23.22.21  REG. 008</t>
  </si>
  <si>
    <t>OFICIO OASA A OCP</t>
  </si>
  <si>
    <t xml:space="preserve">CERTIFICACION </t>
  </si>
  <si>
    <t>C-74873493</t>
  </si>
  <si>
    <t>C-75090948</t>
  </si>
  <si>
    <t>C-75091747</t>
  </si>
  <si>
    <t>C-75091748</t>
  </si>
  <si>
    <t>C-74613649</t>
  </si>
  <si>
    <t>24/04/2017</t>
  </si>
  <si>
    <t>15/05/2017</t>
  </si>
  <si>
    <t>C-76253605</t>
  </si>
  <si>
    <t>C-76253604</t>
  </si>
  <si>
    <t>C-76471613</t>
  </si>
  <si>
    <t>C-76472419</t>
  </si>
  <si>
    <t>C-76472420</t>
  </si>
  <si>
    <t>23/05/2017</t>
  </si>
  <si>
    <t>15/06/2017</t>
  </si>
  <si>
    <t>26/05/2017</t>
  </si>
  <si>
    <t>C-77444829</t>
  </si>
  <si>
    <t>C-79076615</t>
  </si>
  <si>
    <t>C-79076614</t>
  </si>
  <si>
    <t>C-79166800</t>
  </si>
  <si>
    <t>C-79167977</t>
  </si>
  <si>
    <t>C-79167978</t>
  </si>
  <si>
    <t>C-80486574</t>
  </si>
  <si>
    <t>C-80486573</t>
  </si>
  <si>
    <t>c-80633093</t>
  </si>
  <si>
    <t>c-80633908</t>
  </si>
  <si>
    <t>c-80633909</t>
  </si>
  <si>
    <t>C-80217374</t>
  </si>
  <si>
    <t>C-81852505</t>
  </si>
  <si>
    <t>C-81852504</t>
  </si>
  <si>
    <t>C-82023820</t>
  </si>
  <si>
    <t>C-82023821</t>
  </si>
  <si>
    <t>C-83269480</t>
  </si>
  <si>
    <t>C-83269479</t>
  </si>
  <si>
    <t>C-83111052</t>
  </si>
  <si>
    <t>C-83111873</t>
  </si>
  <si>
    <t>C-83111874</t>
  </si>
  <si>
    <t>C-83003572</t>
  </si>
  <si>
    <t>INCLUYE MES DE AGOSTO  S/ 827.00</t>
  </si>
  <si>
    <t>…………….</t>
  </si>
  <si>
    <t>C-84657308</t>
  </si>
  <si>
    <t>C-84657309</t>
  </si>
  <si>
    <t>C-84661971</t>
  </si>
  <si>
    <t>C-84661972</t>
  </si>
  <si>
    <t>C-84662510</t>
  </si>
  <si>
    <t>SUMINISTRO</t>
  </si>
  <si>
    <t>RUC</t>
  </si>
  <si>
    <t>FDO LA CANDELARIA AV. M. BENAVIDES 9 CDRA CON.PROV.1 SAN VICENTE</t>
  </si>
  <si>
    <t>01-00070866</t>
  </si>
  <si>
    <t>GALERIA SAN AGUSTIN TIENDA 40</t>
  </si>
  <si>
    <t>GALERIA SAN AGUSTIN TIENDA 39</t>
  </si>
  <si>
    <t>CONSUMO ELECTRICO SEDE CAÑETE - LUZ DEL SUR</t>
  </si>
  <si>
    <t>23.22.11</t>
  </si>
  <si>
    <t>OFICIO FILIAL CAÑETE</t>
  </si>
  <si>
    <t>MES FACTURADO</t>
  </si>
  <si>
    <t>MONTO FACTURA</t>
  </si>
  <si>
    <t>MONTO  PAGADO</t>
  </si>
  <si>
    <t>FECHA DE PAGO SIAF</t>
  </si>
  <si>
    <t>409-2016</t>
  </si>
  <si>
    <t xml:space="preserve">DICIEMBRE </t>
  </si>
  <si>
    <t>194688003</t>
  </si>
  <si>
    <t>194688004</t>
  </si>
  <si>
    <t>195771062</t>
  </si>
  <si>
    <t>195771063</t>
  </si>
  <si>
    <t>197943631</t>
  </si>
  <si>
    <t>1508</t>
  </si>
  <si>
    <t>1014</t>
  </si>
  <si>
    <t>199032854</t>
  </si>
  <si>
    <t>1514</t>
  </si>
  <si>
    <t>1048</t>
  </si>
  <si>
    <t>200124590</t>
  </si>
  <si>
    <t>1878</t>
  </si>
  <si>
    <t>1234</t>
  </si>
  <si>
    <t>202313502</t>
  </si>
  <si>
    <t>3971</t>
  </si>
  <si>
    <t>1905</t>
  </si>
  <si>
    <t>202313503</t>
  </si>
  <si>
    <t>203413602</t>
  </si>
  <si>
    <t>4475</t>
  </si>
  <si>
    <t>2105</t>
  </si>
  <si>
    <t>4465</t>
  </si>
  <si>
    <t>DICIEMBRE 2016</t>
  </si>
  <si>
    <t>31/01/2017</t>
  </si>
  <si>
    <t>2070174</t>
  </si>
  <si>
    <t>20/02/2017</t>
  </si>
  <si>
    <t>C-72098225</t>
  </si>
  <si>
    <t>C-72267765</t>
  </si>
  <si>
    <t>C-72268556</t>
  </si>
  <si>
    <t>C-72268557</t>
  </si>
  <si>
    <t>C-71858963</t>
  </si>
  <si>
    <t>C-73494766</t>
  </si>
  <si>
    <t>17/03/2017</t>
  </si>
  <si>
    <t>16/03/2017</t>
  </si>
  <si>
    <t>C-73644425</t>
  </si>
  <si>
    <t>06/03/2017</t>
  </si>
  <si>
    <t>20/04/2017</t>
  </si>
  <si>
    <t>11/04/2017</t>
  </si>
  <si>
    <t>19/05/2017</t>
  </si>
  <si>
    <t>2070680</t>
  </si>
  <si>
    <t>10/05/2017</t>
  </si>
  <si>
    <t>C-77714815</t>
  </si>
  <si>
    <t>2070937</t>
  </si>
  <si>
    <t>C-77714814</t>
  </si>
  <si>
    <t>C-77862641</t>
  </si>
  <si>
    <t>C-77862110</t>
  </si>
  <si>
    <t>C-77862111</t>
  </si>
  <si>
    <t>2070929</t>
  </si>
  <si>
    <t>08/06/2017</t>
  </si>
  <si>
    <t>OBSERVACION</t>
  </si>
  <si>
    <t>2071305</t>
  </si>
  <si>
    <t>09/08/2017</t>
  </si>
  <si>
    <t>17/08/2017</t>
  </si>
  <si>
    <t>INCLUIDO MES DE JUNIO S/ 872.50</t>
  </si>
  <si>
    <t>21/09/2017</t>
  </si>
  <si>
    <t>2071790</t>
  </si>
  <si>
    <t>18/10/2017</t>
  </si>
  <si>
    <t>11/10/2017</t>
  </si>
  <si>
    <t>C-84395759</t>
  </si>
  <si>
    <t>2072023</t>
  </si>
  <si>
    <t xml:space="preserve">DICIEMBRE  </t>
  </si>
  <si>
    <t>REPORTE DE CONSUMO MENSUALIZADO DE AGUA - SEDAPAL</t>
  </si>
  <si>
    <t xml:space="preserve">                      RUC 20100152356  - SEDAPAL</t>
  </si>
  <si>
    <t>DICIEMBRE</t>
  </si>
  <si>
    <t>N° DE RECIBO</t>
  </si>
  <si>
    <t>FECHA DE VENCIMIENTO</t>
  </si>
  <si>
    <t xml:space="preserve">AV JUAN PABLO II 306 </t>
  </si>
  <si>
    <t>UNAC-SAENZ PEÑA 1060-CERCADO BELLAVISTA</t>
  </si>
  <si>
    <t>5448828-3</t>
  </si>
  <si>
    <t>17856148-11001201612</t>
  </si>
  <si>
    <t>TOTAL MENSUAL S/.</t>
  </si>
  <si>
    <t>JR MIROQUESADA 950-CERCADO</t>
  </si>
  <si>
    <t>UNAC-AV.SAENZ PEÑA 1060-CERCADO VELLAVISTA-OFIC.ADM.</t>
  </si>
  <si>
    <t>2039691-7</t>
  </si>
  <si>
    <t>01424917-11001201701</t>
  </si>
  <si>
    <t>AV SANTA ROSA B4 09</t>
  </si>
  <si>
    <t>UNAC-AV.SAENZ PEÑA 1060-CERCADO VELLAVISTA</t>
  </si>
  <si>
    <t>2046987-0</t>
  </si>
  <si>
    <t>01424877-11001201701</t>
  </si>
  <si>
    <t>AV SAENZ PEÑA 1060</t>
  </si>
  <si>
    <t>UNAC-AV.SAENZ PEÑA 1060-CERCADO VELLAVISTA-RECTORADO</t>
  </si>
  <si>
    <t>2056700-4</t>
  </si>
  <si>
    <t>01424916-11001201701</t>
  </si>
  <si>
    <t>AV GAMARRA 720 CHUCUITO</t>
  </si>
  <si>
    <t>Av.Saenz Peña 1060-Cercado Bellavista-FIPA-Sector 109-OC:Av.Tingo María 600 (CERC Lima)</t>
  </si>
  <si>
    <t>2010242-2</t>
  </si>
  <si>
    <t>01424873-11001201701</t>
  </si>
  <si>
    <t>AV SAENZ PEÑA 1064-1066</t>
  </si>
  <si>
    <t>UNAC-AV.SAENZ PEÑA 1060-BELLAVISTA-C.AD.</t>
  </si>
  <si>
    <t>2002836-1</t>
  </si>
  <si>
    <t>01424874-11001201701</t>
  </si>
  <si>
    <t>AV SANTA ROSA C4 LT 02</t>
  </si>
  <si>
    <t>UNAC-AV.SAENZ PEÑA 1060-CERCADO BELLAVISTA-OFIC.ADM.</t>
  </si>
  <si>
    <t>2030183-4</t>
  </si>
  <si>
    <t>01424879-11001201701</t>
  </si>
  <si>
    <t xml:space="preserve">AV JUAN PABLO II 300 306 </t>
  </si>
  <si>
    <t>5448820-0</t>
  </si>
  <si>
    <t>01424919-11001201701</t>
  </si>
  <si>
    <t>AV JUAN PABLO II 306</t>
  </si>
  <si>
    <t>5448841-6</t>
  </si>
  <si>
    <t>01424878-11001201701</t>
  </si>
  <si>
    <t>01424876-11001201701</t>
  </si>
  <si>
    <t>01974892-11001201702</t>
  </si>
  <si>
    <t>01974858-11001201702</t>
  </si>
  <si>
    <t>01974855-11001201702</t>
  </si>
  <si>
    <t>20/022/2017</t>
  </si>
  <si>
    <t>01974835-11001201702</t>
  </si>
  <si>
    <t>01974958-11001201702</t>
  </si>
  <si>
    <t>01974860-11001201702</t>
  </si>
  <si>
    <t>01974893-11001201702</t>
  </si>
  <si>
    <t>01974859-11001201702</t>
  </si>
  <si>
    <t>01974861-11001201702</t>
  </si>
  <si>
    <t>04455932-11001201703</t>
  </si>
  <si>
    <t>04454745-11001201703</t>
  </si>
  <si>
    <t>04454831-11001201703</t>
  </si>
  <si>
    <t>04454783-11001201703</t>
  </si>
  <si>
    <t>04454801-11001201703</t>
  </si>
  <si>
    <t>04454747-11001201703</t>
  </si>
  <si>
    <t>04455013-11001201703</t>
  </si>
  <si>
    <t>04454882-11001201703</t>
  </si>
  <si>
    <t>04454884-11001201703</t>
  </si>
  <si>
    <t>SIAF 1291</t>
  </si>
  <si>
    <t>06065280-110012014704</t>
  </si>
  <si>
    <t>06063814-110012014704</t>
  </si>
  <si>
    <t>06063801-110012014704</t>
  </si>
  <si>
    <t>06063760-110012014704</t>
  </si>
  <si>
    <t>06063935-110012014704</t>
  </si>
  <si>
    <t>06063815-110012014704</t>
  </si>
  <si>
    <t>0604068-110012014704</t>
  </si>
  <si>
    <t>06063817-110012014704</t>
  </si>
  <si>
    <t>06063818-110012014704</t>
  </si>
  <si>
    <t>07525149-11001201705</t>
  </si>
  <si>
    <t>07525208-11001201705</t>
  </si>
  <si>
    <t>07525206-11001201705</t>
  </si>
  <si>
    <t>07525200-11001201705</t>
  </si>
  <si>
    <t>07525222-11001201705</t>
  </si>
  <si>
    <t>07525209-11001201705</t>
  </si>
  <si>
    <t>07525159-11001201705</t>
  </si>
  <si>
    <t>07525210-11001201705</t>
  </si>
  <si>
    <t>07525211-11001201705</t>
  </si>
  <si>
    <t>09131596-11001201706</t>
  </si>
  <si>
    <t>09131666-11001201706</t>
  </si>
  <si>
    <t>09131912-11001201706</t>
  </si>
  <si>
    <t>09131639-11001201706</t>
  </si>
  <si>
    <t>09131570-11001201706</t>
  </si>
  <si>
    <t>09131667-11001201706</t>
  </si>
  <si>
    <t>09131543-11001201706</t>
  </si>
  <si>
    <t>09131668-11001201706</t>
  </si>
  <si>
    <t>09131669-11001201706</t>
  </si>
  <si>
    <t>10602601-11001201707</t>
  </si>
  <si>
    <t>10602554-11001201707</t>
  </si>
  <si>
    <t>10602717-11001201707</t>
  </si>
  <si>
    <t>10602612-11001201707</t>
  </si>
  <si>
    <t>10602728-11001201707</t>
  </si>
  <si>
    <t>10602558-11001201707</t>
  </si>
  <si>
    <t>10602726-11001201707</t>
  </si>
  <si>
    <t>10602724-11001201707</t>
  </si>
  <si>
    <t>12164384-11001201708</t>
  </si>
  <si>
    <t>12164370-11001201708</t>
  </si>
  <si>
    <t>12164367-11001201708</t>
  </si>
  <si>
    <t>12164366-11001201708</t>
  </si>
  <si>
    <t>12164383-11001201708</t>
  </si>
  <si>
    <t>12164371-11001201708</t>
  </si>
  <si>
    <t>12164405-11001201708</t>
  </si>
  <si>
    <t>12164368-11001201708</t>
  </si>
  <si>
    <t>12164369-11001201708</t>
  </si>
  <si>
    <t>13722258-11001201709</t>
  </si>
  <si>
    <t>13722306-11001201709</t>
  </si>
  <si>
    <t>13722305-11001201709</t>
  </si>
  <si>
    <t>13722439-11001201709</t>
  </si>
  <si>
    <t>13722235-11001201709</t>
  </si>
  <si>
    <t>13722307-11001201709</t>
  </si>
  <si>
    <t>13722318-11001201709</t>
  </si>
  <si>
    <t>13722320-11001201709</t>
  </si>
  <si>
    <t>13722321-11001201709</t>
  </si>
  <si>
    <t>15206861-11001201710</t>
  </si>
  <si>
    <t>15206840-11001201710</t>
  </si>
  <si>
    <t>15206843-11001201710</t>
  </si>
  <si>
    <t>15206854-11001201710</t>
  </si>
  <si>
    <t>15206841-11001201710</t>
  </si>
  <si>
    <t>15206844-11001201710</t>
  </si>
  <si>
    <t>15206845-11001201710</t>
  </si>
  <si>
    <t>15206846-11001201710</t>
  </si>
  <si>
    <t>15206842-11001201710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</si>
  <si>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</si>
  <si>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CONSUMO AGUA SEDE CAÑETE - EMAPA CAÑETE</t>
  </si>
  <si>
    <t xml:space="preserve">  RUC    20176170876</t>
  </si>
  <si>
    <t>MONTO DEL RECIBO</t>
  </si>
  <si>
    <t>SE DESCONTO</t>
  </si>
  <si>
    <t>OFICIO DOASA A OCP</t>
  </si>
  <si>
    <t>C/p</t>
  </si>
  <si>
    <t>NOTACIONES</t>
  </si>
  <si>
    <t>ULTIMA DIA DE PAGO</t>
  </si>
  <si>
    <t>REGISTRO</t>
  </si>
  <si>
    <t>1-1141684-53</t>
  </si>
  <si>
    <t>Recibido el 24/01/2017 a hora once a.m.</t>
  </si>
  <si>
    <t>1-1148732-54</t>
  </si>
  <si>
    <t>203</t>
  </si>
  <si>
    <t>2070176</t>
  </si>
  <si>
    <t>Recibido el 09/02/2017 a hora 12:54</t>
  </si>
  <si>
    <t xml:space="preserve">MARZO </t>
  </si>
  <si>
    <t>1-1155789-27</t>
  </si>
  <si>
    <t>480</t>
  </si>
  <si>
    <t>491</t>
  </si>
  <si>
    <t>2070381</t>
  </si>
  <si>
    <t>Recibido el 15/03/2017 a 09:42</t>
  </si>
  <si>
    <t>1-1162861-6</t>
  </si>
  <si>
    <t>891</t>
  </si>
  <si>
    <t>711</t>
  </si>
  <si>
    <t>2070541</t>
  </si>
  <si>
    <t>Recibido el  07/04/2017    08:36</t>
  </si>
  <si>
    <t>1-1169957-41</t>
  </si>
  <si>
    <t>1423</t>
  </si>
  <si>
    <t>1001</t>
  </si>
  <si>
    <t>2070754</t>
  </si>
  <si>
    <t>1-00070866</t>
  </si>
  <si>
    <t>1-1184161-95</t>
  </si>
  <si>
    <t>2680</t>
  </si>
  <si>
    <t>1542</t>
  </si>
  <si>
    <t>2071128</t>
  </si>
  <si>
    <t>07/07/2017--14.02</t>
  </si>
  <si>
    <t>1-1191270-10</t>
  </si>
  <si>
    <t>3780</t>
  </si>
  <si>
    <t>1816</t>
  </si>
  <si>
    <t>1-1198399-7</t>
  </si>
  <si>
    <t>4463</t>
  </si>
  <si>
    <t>2104</t>
  </si>
  <si>
    <t>2071565</t>
  </si>
  <si>
    <t>1-1205547-17</t>
  </si>
  <si>
    <t>2440</t>
  </si>
  <si>
    <t>NOVIEMBRE</t>
  </si>
  <si>
    <t>7495</t>
  </si>
  <si>
    <t>0053</t>
  </si>
  <si>
    <t>01/02/2017</t>
  </si>
  <si>
    <t>0031</t>
  </si>
  <si>
    <t>2070117</t>
  </si>
  <si>
    <t>00083</t>
  </si>
  <si>
    <t>2070124</t>
  </si>
  <si>
    <t>0086</t>
  </si>
  <si>
    <t>00201</t>
  </si>
  <si>
    <t>2070173</t>
  </si>
  <si>
    <t>FECHA  DE EMISIION</t>
  </si>
  <si>
    <t>FECHA DE EMISON</t>
  </si>
  <si>
    <t>1-1212725-53</t>
  </si>
  <si>
    <t>5680</t>
  </si>
  <si>
    <t>2710</t>
  </si>
  <si>
    <t>234.66</t>
  </si>
  <si>
    <t>=SUMA()</t>
  </si>
  <si>
    <t>205616016</t>
  </si>
  <si>
    <t>OCTUBBRE</t>
  </si>
  <si>
    <t>PAGADO X CAJA CHICA</t>
  </si>
  <si>
    <t>0004-951775751</t>
  </si>
  <si>
    <t>0004-951775752</t>
  </si>
  <si>
    <t>0004-951775753</t>
  </si>
  <si>
    <t>0004-951775754</t>
  </si>
  <si>
    <t>0004-951775755</t>
  </si>
  <si>
    <t>0004-951775757</t>
  </si>
  <si>
    <t>0004-951775758</t>
  </si>
  <si>
    <t>0004-951775759</t>
  </si>
  <si>
    <t>0004-951775760</t>
  </si>
  <si>
    <t>0004-951775761</t>
  </si>
  <si>
    <t>0004-951775739</t>
  </si>
  <si>
    <t>0004-951775740</t>
  </si>
  <si>
    <t>0004-951775741</t>
  </si>
  <si>
    <t>0004-951775742</t>
  </si>
  <si>
    <t>0004-951775744</t>
  </si>
  <si>
    <t>0004-951775745</t>
  </si>
  <si>
    <t>0004-951775746</t>
  </si>
  <si>
    <t>0004-951775747</t>
  </si>
  <si>
    <t>0004-951775749</t>
  </si>
  <si>
    <t>0004-951775773</t>
  </si>
  <si>
    <t>0004-951775774</t>
  </si>
  <si>
    <t>0004-951775777</t>
  </si>
  <si>
    <t>0004-951775779</t>
  </si>
  <si>
    <t>0004-951775781</t>
  </si>
  <si>
    <t>0004-951775782</t>
  </si>
  <si>
    <t>0004-951775783</t>
  </si>
  <si>
    <t>0004-951775784</t>
  </si>
  <si>
    <t>0004-951775786</t>
  </si>
  <si>
    <t>0004-951775787</t>
  </si>
  <si>
    <t>0004-951775709</t>
  </si>
  <si>
    <t>0004-951775710</t>
  </si>
  <si>
    <t>0004-951775711</t>
  </si>
  <si>
    <t>0004-951775712</t>
  </si>
  <si>
    <t>0004-951775713</t>
  </si>
  <si>
    <t>0004-951775714</t>
  </si>
  <si>
    <t>0004-951775715</t>
  </si>
  <si>
    <t>0004-951775716</t>
  </si>
  <si>
    <t>0004-951775717</t>
  </si>
  <si>
    <t>0004-951775718</t>
  </si>
  <si>
    <t>0004-951775720</t>
  </si>
  <si>
    <t>0004-951775721</t>
  </si>
  <si>
    <t>0004-951775722</t>
  </si>
  <si>
    <t>0004-951775723</t>
  </si>
  <si>
    <t>0004-951775724</t>
  </si>
  <si>
    <t>0004-951775725</t>
  </si>
  <si>
    <t>0004-951775727</t>
  </si>
  <si>
    <t>0004-951775728</t>
  </si>
  <si>
    <t>0004-951775729</t>
  </si>
  <si>
    <t>0004-951775730</t>
  </si>
  <si>
    <t>0004-951775733</t>
  </si>
  <si>
    <t>0004-951775734</t>
  </si>
  <si>
    <t>0004-951775735</t>
  </si>
  <si>
    <t>0004-951775736</t>
  </si>
  <si>
    <t>0004-951775737</t>
  </si>
  <si>
    <t>0004-951775738</t>
  </si>
  <si>
    <t>0004-951775762</t>
  </si>
  <si>
    <t>0004-951775763</t>
  </si>
  <si>
    <t>0004-951775764</t>
  </si>
  <si>
    <t>0004-951775765</t>
  </si>
  <si>
    <t>0004-951775766</t>
  </si>
  <si>
    <t>0004-951775767</t>
  </si>
  <si>
    <t>0004-951775768</t>
  </si>
  <si>
    <t>0004-951775769</t>
  </si>
  <si>
    <t>0004-951775770</t>
  </si>
  <si>
    <t>0004-951775771</t>
  </si>
  <si>
    <t>0004-951775748</t>
  </si>
  <si>
    <t>0004-951775780</t>
  </si>
  <si>
    <t>0004-951775743</t>
  </si>
  <si>
    <t>0004-951775756</t>
  </si>
  <si>
    <t>0004-951775775</t>
  </si>
  <si>
    <t>0004-951775776</t>
  </si>
  <si>
    <t>0004-951775778</t>
  </si>
  <si>
    <t>0004-951775785</t>
  </si>
  <si>
    <t>0004-951775772</t>
  </si>
  <si>
    <t>0004-951775788</t>
  </si>
  <si>
    <t>0004-951775789</t>
  </si>
  <si>
    <t>0004-951775790</t>
  </si>
  <si>
    <t>0004-951775791</t>
  </si>
  <si>
    <t>0004-951775792</t>
  </si>
  <si>
    <t>0004-951775793</t>
  </si>
  <si>
    <t>0004-951775794</t>
  </si>
  <si>
    <t>0004-951775795</t>
  </si>
  <si>
    <t>0004-951775796</t>
  </si>
  <si>
    <t>0004-951775797</t>
  </si>
  <si>
    <t>0004-951775731</t>
  </si>
  <si>
    <t>C-86053898</t>
  </si>
  <si>
    <t>C-86053897</t>
  </si>
  <si>
    <t>C-86030201</t>
  </si>
  <si>
    <t>C-86031028</t>
  </si>
  <si>
    <t>C-86031029</t>
  </si>
  <si>
    <t>C-85790216</t>
  </si>
  <si>
    <t>16811886-11001201711</t>
  </si>
  <si>
    <t>16811893-11001201711</t>
  </si>
  <si>
    <t>16811947-11001201711</t>
  </si>
  <si>
    <t>16812050-11001201711</t>
  </si>
  <si>
    <t>16812038-11001201711</t>
  </si>
  <si>
    <t>16811933-11001201711</t>
  </si>
  <si>
    <t>16811953-11001201711</t>
  </si>
  <si>
    <t>16811965-11001201711</t>
  </si>
  <si>
    <t>16811964-11001201711</t>
  </si>
  <si>
    <t>2671067</t>
  </si>
  <si>
    <t>2072086</t>
  </si>
  <si>
    <t>27/11/2017</t>
  </si>
  <si>
    <t>13/11/2017</t>
  </si>
  <si>
    <t>0050-16146120</t>
  </si>
  <si>
    <t>01/10/2017 al 30/11/2017</t>
  </si>
  <si>
    <t>6470</t>
  </si>
  <si>
    <t>L-00-61743802</t>
  </si>
  <si>
    <t>OF.2910</t>
  </si>
  <si>
    <t>SIAF 6263</t>
  </si>
  <si>
    <t>OFICIO N° 2910</t>
  </si>
  <si>
    <t>OFICINA DE ABASTECIMIENTOS Y SERVICIOS GENERALES</t>
  </si>
  <si>
    <t>SERVICIO DE TELEFONIA MOVIL PARA USO DE CUATRO CELULARES DE LAS AUTORIDADES RECTOR VICERRECTORES Y DIGA</t>
  </si>
  <si>
    <t>TELEFONICA DEL PERU S.A.A.  RUC N°20100017491</t>
  </si>
  <si>
    <t>CERTIFIC.   0034</t>
  </si>
  <si>
    <t>CONCEPTO</t>
  </si>
  <si>
    <t>FECHA VENCIMIENTO</t>
  </si>
  <si>
    <t xml:space="preserve">N° LINEA </t>
  </si>
  <si>
    <t>N° RECIBO TELEFONO</t>
  </si>
  <si>
    <t>PERIODO CONSUMO</t>
  </si>
  <si>
    <t>04 LINIEAS</t>
  </si>
  <si>
    <t>CO84566743</t>
  </si>
  <si>
    <t>C00-27599434</t>
  </si>
  <si>
    <t>c00-29236473</t>
  </si>
  <si>
    <t>4 LINEAS</t>
  </si>
  <si>
    <t>C00-30885321</t>
  </si>
  <si>
    <t>C0-84566743</t>
  </si>
  <si>
    <t>C00-32531116</t>
  </si>
  <si>
    <t>c00-34147343</t>
  </si>
  <si>
    <t>C00-35743629</t>
  </si>
  <si>
    <t>C00-37342192</t>
  </si>
  <si>
    <t>OCTUBRE 206</t>
  </si>
  <si>
    <t>N° DE CUENTA</t>
  </si>
  <si>
    <t xml:space="preserve">FECHA DE CONSUMO </t>
  </si>
  <si>
    <t>O/S</t>
  </si>
  <si>
    <t xml:space="preserve">C/P </t>
  </si>
  <si>
    <t>COO-40550333</t>
  </si>
  <si>
    <t>Del 06/12/2016 al 05/01/2017</t>
  </si>
  <si>
    <t>DIC.2016</t>
  </si>
  <si>
    <t>COO-42185701</t>
  </si>
  <si>
    <t>Del 06 01/2017 al 05/02/2017</t>
  </si>
  <si>
    <t>COO-43785764</t>
  </si>
  <si>
    <t>Del 06 /02/2017 al 05/03/2017</t>
  </si>
  <si>
    <t xml:space="preserve">FEBRERO </t>
  </si>
  <si>
    <t>COO-45364361</t>
  </si>
  <si>
    <t>Del 06 /03/2017 al 05/04/2017</t>
  </si>
  <si>
    <t>COO-46900051</t>
  </si>
  <si>
    <t>Del 06 /04/2017 al 05/05/2017</t>
  </si>
  <si>
    <t>COO-48427704</t>
  </si>
  <si>
    <t>Del 06 /05/2017 al 05/06/2017</t>
  </si>
  <si>
    <t>COO-49933861</t>
  </si>
  <si>
    <t>Del 06 /06/2017 al 05/07/2017</t>
  </si>
  <si>
    <t>COO-51433838</t>
  </si>
  <si>
    <t>Del 06 /07/2017 al 05/08/2017</t>
  </si>
  <si>
    <t>COO-52799181</t>
  </si>
  <si>
    <t>Del 06 /08/2017 al 05/09/2017</t>
  </si>
  <si>
    <t>Del 06 /09/2017 al 05/10/2017</t>
  </si>
  <si>
    <t>COO-55575106</t>
  </si>
  <si>
    <t>Del 06 /10/2017 al 05/11/2018</t>
  </si>
  <si>
    <t>C00-56528463</t>
  </si>
  <si>
    <t>COO-56528463</t>
  </si>
  <si>
    <t>Del 06 /11/2017 al 05/12/2019</t>
  </si>
  <si>
    <t>TOTAL ATENDIDO</t>
  </si>
  <si>
    <t>COO-54170907</t>
  </si>
  <si>
    <t>SALDO</t>
  </si>
  <si>
    <t>TELEFONIA MOVIL DE LA UNIVESIDAD NACIONAL DEL CALLAO</t>
  </si>
  <si>
    <t>s/.</t>
  </si>
  <si>
    <t xml:space="preserve">            CONTRATO N° 013-2016-UNAC / AS N° 008-2016-UNAC</t>
  </si>
  <si>
    <t>OASA RECIBIO</t>
  </si>
  <si>
    <t>OF.OASA</t>
  </si>
  <si>
    <t>CODIGO CLIENTE</t>
  </si>
  <si>
    <t>FECHA C/P</t>
  </si>
  <si>
    <t>CUOTA</t>
  </si>
  <si>
    <t>56 LINEAS</t>
  </si>
  <si>
    <t>24/02/207</t>
  </si>
  <si>
    <t>CO59295928</t>
  </si>
  <si>
    <t>RTC-00004026</t>
  </si>
  <si>
    <t>26/10/2016 AL 25/11/2016</t>
  </si>
  <si>
    <t>RTC-00004027</t>
  </si>
  <si>
    <t>26/11/2016 AL 25/12/2016</t>
  </si>
  <si>
    <t xml:space="preserve">TOTAL   </t>
  </si>
  <si>
    <t>SERVICIO</t>
  </si>
  <si>
    <t>SALDO CONTRATO</t>
  </si>
  <si>
    <t>De Enero a Octubre 2017</t>
  </si>
  <si>
    <t>000010</t>
  </si>
  <si>
    <t>FECHA DE PAGO</t>
  </si>
  <si>
    <t>LINEA MOVIL</t>
  </si>
  <si>
    <t>RTC-00004387</t>
  </si>
  <si>
    <t>26/12/2016 AL 25/01/2017</t>
  </si>
  <si>
    <t>RTC-00004388</t>
  </si>
  <si>
    <t>26/01/2016 AL 25/02/2017</t>
  </si>
  <si>
    <t>RTC-00004568</t>
  </si>
  <si>
    <t>26/02/2017 AL 25/03/2017</t>
  </si>
  <si>
    <t>RTC-00004722</t>
  </si>
  <si>
    <t>26/03/2017 AL 25/04/2017</t>
  </si>
  <si>
    <t>RTC-00004845</t>
  </si>
  <si>
    <t>26/04/2017 AL 25/05/2017</t>
  </si>
  <si>
    <t>RTC-00004992</t>
  </si>
  <si>
    <t>26/05/2017 AL25/06/2017</t>
  </si>
  <si>
    <t>096</t>
  </si>
  <si>
    <t>RTC-00005212</t>
  </si>
  <si>
    <t>26/06/2017 AL 25/07/2017</t>
  </si>
  <si>
    <t>130</t>
  </si>
  <si>
    <t>RTC-00005574</t>
  </si>
  <si>
    <t>26/08/2017 AL 25/09/2017</t>
  </si>
  <si>
    <t>190</t>
  </si>
  <si>
    <t>RTC-00005664</t>
  </si>
  <si>
    <t>26/09/2017 AL 25/10/2017</t>
  </si>
  <si>
    <t>254</t>
  </si>
  <si>
    <t>MONTO PRESUPUESTAL</t>
  </si>
  <si>
    <t>CAPP.</t>
  </si>
  <si>
    <t>NO ENTREGARON RECIBO</t>
  </si>
  <si>
    <t>MONTO ATENDIDO</t>
  </si>
  <si>
    <t>CAPP</t>
  </si>
  <si>
    <t>CERTIFICACION  8</t>
  </si>
  <si>
    <t>X</t>
  </si>
  <si>
    <t xml:space="preserve">OFICINA DE ABASTECIMIENTOS </t>
  </si>
  <si>
    <r>
      <rPr>
        <b/>
        <sz val="8"/>
        <color theme="1"/>
        <rFont val="Calibri"/>
        <family val="2"/>
        <scheme val="minor"/>
      </rPr>
      <t xml:space="preserve">ENEL  </t>
    </r>
    <r>
      <rPr>
        <sz val="8"/>
        <color theme="1"/>
        <rFont val="Calibri"/>
        <family val="2"/>
        <scheme val="minor"/>
      </rPr>
      <t>- RUC 20269985900           PARTIDA :23.22.21    2017   CERTIF.08</t>
    </r>
  </si>
  <si>
    <t>OFICINA DE ABASTECIMIENTOS</t>
  </si>
  <si>
    <t>2072061</t>
  </si>
  <si>
    <t>5176</t>
  </si>
  <si>
    <t>2071841</t>
  </si>
  <si>
    <t>2071363</t>
  </si>
  <si>
    <t>1950</t>
  </si>
  <si>
    <t>1289</t>
  </si>
  <si>
    <t>2070951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</si>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</sst>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dd/mm/yyyy;@"/>
    <numFmt numFmtId="165" formatCode="#,##0.00;[Red]#,##0.00"/>
    <numFmt numFmtId="166" formatCode="&quot;S/.&quot;\ #,##0.0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6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0"/>
      <name val="Calibri"/>
      <family val="2"/>
      <scheme val="minor"/>
    </font>
    <font>
      <sz val="6"/>
      <color rgb="FFFF0000"/>
      <name val="Calibri"/>
      <family val="2"/>
      <scheme val="minor"/>
    </font>
    <font>
      <sz val="6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7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8" fillId="0" borderId="0" xfId="0" applyFont="1"/>
    <xf numFmtId="0" fontId="10" fillId="0" borderId="0" xfId="0" applyFont="1" applyAlignment="1">
      <alignment horizontal="center"/>
    </xf>
    <xf numFmtId="164" fontId="0" fillId="0" borderId="0" xfId="0" applyNumberFormat="1" applyAlignment="1">
      <alignment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3" fillId="0" borderId="0" xfId="0" applyFont="1"/>
    <xf numFmtId="0" fontId="12" fillId="0" borderId="0" xfId="0" applyFont="1" applyFill="1"/>
    <xf numFmtId="43" fontId="11" fillId="0" borderId="0" xfId="1" applyFont="1"/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3" fillId="5" borderId="7" xfId="0" applyFont="1" applyFill="1" applyBorder="1" applyAlignment="1">
      <alignment horizontal="center" vertical="center"/>
    </xf>
    <xf numFmtId="0" fontId="14" fillId="0" borderId="0" xfId="0" applyFont="1"/>
    <xf numFmtId="0" fontId="15" fillId="0" borderId="7" xfId="0" applyFont="1" applyFill="1" applyBorder="1" applyAlignment="1">
      <alignment horizontal="center" vertical="center"/>
    </xf>
    <xf numFmtId="43" fontId="15" fillId="0" borderId="7" xfId="1" applyFont="1" applyFill="1" applyBorder="1" applyAlignment="1">
      <alignment horizontal="center" vertical="center"/>
    </xf>
    <xf numFmtId="43" fontId="16" fillId="0" borderId="7" xfId="1" applyFont="1" applyBorder="1"/>
    <xf numFmtId="43" fontId="13" fillId="5" borderId="7" xfId="1" applyFont="1" applyFill="1" applyBorder="1" applyAlignment="1">
      <alignment horizontal="center" vertical="center"/>
    </xf>
    <xf numFmtId="16" fontId="15" fillId="0" borderId="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7" xfId="0" applyFont="1" applyFill="1" applyBorder="1"/>
    <xf numFmtId="0" fontId="16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43" fontId="13" fillId="0" borderId="7" xfId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/>
    <xf numFmtId="43" fontId="15" fillId="2" borderId="7" xfId="1" applyFont="1" applyFill="1" applyBorder="1" applyAlignment="1">
      <alignment horizontal="center" vertical="center"/>
    </xf>
    <xf numFmtId="43" fontId="16" fillId="2" borderId="7" xfId="1" applyFont="1" applyFill="1" applyBorder="1"/>
    <xf numFmtId="0" fontId="16" fillId="0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0" applyNumberFormat="1"/>
    <xf numFmtId="49" fontId="19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65" fontId="18" fillId="0" borderId="0" xfId="0" applyNumberFormat="1" applyFont="1"/>
    <xf numFmtId="0" fontId="18" fillId="0" borderId="0" xfId="0" applyFont="1"/>
    <xf numFmtId="49" fontId="0" fillId="0" borderId="8" xfId="0" applyNumberFormat="1" applyBorder="1" applyAlignment="1">
      <alignment horizontal="center"/>
    </xf>
    <xf numFmtId="0" fontId="18" fillId="0" borderId="0" xfId="0" applyFont="1" applyBorder="1"/>
    <xf numFmtId="49" fontId="0" fillId="0" borderId="0" xfId="0" applyNumberFormat="1" applyBorder="1" applyAlignment="1">
      <alignment horizontal="center"/>
    </xf>
    <xf numFmtId="49" fontId="9" fillId="2" borderId="12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165" fontId="5" fillId="5" borderId="13" xfId="0" applyNumberFormat="1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165" fontId="5" fillId="6" borderId="13" xfId="0" applyNumberFormat="1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165" fontId="5" fillId="7" borderId="13" xfId="0" applyNumberFormat="1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165" fontId="5" fillId="8" borderId="13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65" fontId="5" fillId="9" borderId="14" xfId="0" applyNumberFormat="1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/>
    </xf>
    <xf numFmtId="165" fontId="5" fillId="10" borderId="14" xfId="0" applyNumberFormat="1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/>
    </xf>
    <xf numFmtId="165" fontId="5" fillId="11" borderId="14" xfId="0" applyNumberFormat="1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165" fontId="5" fillId="12" borderId="14" xfId="0" applyNumberFormat="1" applyFont="1" applyFill="1" applyBorder="1" applyAlignment="1">
      <alignment horizontal="center"/>
    </xf>
    <xf numFmtId="165" fontId="5" fillId="5" borderId="14" xfId="0" applyNumberFormat="1" applyFont="1" applyFill="1" applyBorder="1" applyAlignment="1">
      <alignment horizontal="center"/>
    </xf>
    <xf numFmtId="0" fontId="5" fillId="13" borderId="13" xfId="0" applyFont="1" applyFill="1" applyBorder="1" applyAlignment="1">
      <alignment horizontal="center"/>
    </xf>
    <xf numFmtId="165" fontId="5" fillId="13" borderId="1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0" xfId="0" applyBorder="1"/>
    <xf numFmtId="0" fontId="0" fillId="2" borderId="10" xfId="0" applyFill="1" applyBorder="1" applyAlignment="1">
      <alignment horizontal="center"/>
    </xf>
    <xf numFmtId="0" fontId="0" fillId="5" borderId="10" xfId="0" applyFill="1" applyBorder="1"/>
    <xf numFmtId="165" fontId="0" fillId="5" borderId="10" xfId="0" applyNumberFormat="1" applyFill="1" applyBorder="1"/>
    <xf numFmtId="0" fontId="0" fillId="6" borderId="10" xfId="0" applyFill="1" applyBorder="1"/>
    <xf numFmtId="165" fontId="0" fillId="6" borderId="10" xfId="0" applyNumberFormat="1" applyFill="1" applyBorder="1"/>
    <xf numFmtId="0" fontId="0" fillId="7" borderId="10" xfId="0" applyFill="1" applyBorder="1"/>
    <xf numFmtId="165" fontId="0" fillId="7" borderId="10" xfId="0" applyNumberFormat="1" applyFill="1" applyBorder="1"/>
    <xf numFmtId="0" fontId="0" fillId="8" borderId="10" xfId="0" applyFill="1" applyBorder="1"/>
    <xf numFmtId="165" fontId="0" fillId="8" borderId="10" xfId="0" applyNumberFormat="1" applyFill="1" applyBorder="1"/>
    <xf numFmtId="0" fontId="0" fillId="9" borderId="10" xfId="0" applyFill="1" applyBorder="1"/>
    <xf numFmtId="165" fontId="10" fillId="9" borderId="10" xfId="0" applyNumberFormat="1" applyFont="1" applyFill="1" applyBorder="1"/>
    <xf numFmtId="0" fontId="0" fillId="10" borderId="10" xfId="0" applyFill="1" applyBorder="1"/>
    <xf numFmtId="165" fontId="10" fillId="10" borderId="10" xfId="0" applyNumberFormat="1" applyFont="1" applyFill="1" applyBorder="1"/>
    <xf numFmtId="0" fontId="0" fillId="11" borderId="10" xfId="0" applyFill="1" applyBorder="1"/>
    <xf numFmtId="165" fontId="10" fillId="11" borderId="9" xfId="0" applyNumberFormat="1" applyFont="1" applyFill="1" applyBorder="1"/>
    <xf numFmtId="0" fontId="0" fillId="12" borderId="10" xfId="0" applyFill="1" applyBorder="1"/>
    <xf numFmtId="165" fontId="0" fillId="12" borderId="9" xfId="0" applyNumberFormat="1" applyFill="1" applyBorder="1"/>
    <xf numFmtId="0" fontId="0" fillId="13" borderId="10" xfId="0" applyFill="1" applyBorder="1"/>
    <xf numFmtId="165" fontId="0" fillId="13" borderId="9" xfId="0" applyNumberFormat="1" applyFill="1" applyBorder="1"/>
    <xf numFmtId="165" fontId="0" fillId="14" borderId="16" xfId="0" applyNumberFormat="1" applyFill="1" applyBorder="1"/>
    <xf numFmtId="49" fontId="0" fillId="0" borderId="7" xfId="0" applyNumberFormat="1" applyBorder="1" applyAlignment="1">
      <alignment horizontal="center"/>
    </xf>
    <xf numFmtId="0" fontId="0" fillId="0" borderId="7" xfId="0" applyBorder="1"/>
    <xf numFmtId="0" fontId="0" fillId="2" borderId="7" xfId="0" applyFill="1" applyBorder="1" applyAlignment="1">
      <alignment horizontal="center"/>
    </xf>
    <xf numFmtId="0" fontId="0" fillId="5" borderId="7" xfId="0" applyFill="1" applyBorder="1"/>
    <xf numFmtId="165" fontId="0" fillId="5" borderId="7" xfId="0" applyNumberFormat="1" applyFill="1" applyBorder="1"/>
    <xf numFmtId="0" fontId="0" fillId="6" borderId="7" xfId="0" applyFill="1" applyBorder="1"/>
    <xf numFmtId="165" fontId="0" fillId="6" borderId="7" xfId="0" applyNumberFormat="1" applyFill="1" applyBorder="1"/>
    <xf numFmtId="0" fontId="0" fillId="7" borderId="7" xfId="0" applyFill="1" applyBorder="1"/>
    <xf numFmtId="165" fontId="0" fillId="7" borderId="7" xfId="0" applyNumberFormat="1" applyFill="1" applyBorder="1"/>
    <xf numFmtId="0" fontId="0" fillId="8" borderId="7" xfId="0" applyFill="1" applyBorder="1"/>
    <xf numFmtId="165" fontId="0" fillId="8" borderId="7" xfId="0" applyNumberFormat="1" applyFill="1" applyBorder="1"/>
    <xf numFmtId="0" fontId="0" fillId="9" borderId="7" xfId="0" applyFill="1" applyBorder="1"/>
    <xf numFmtId="165" fontId="10" fillId="9" borderId="7" xfId="0" applyNumberFormat="1" applyFont="1" applyFill="1" applyBorder="1"/>
    <xf numFmtId="0" fontId="0" fillId="10" borderId="7" xfId="0" applyFill="1" applyBorder="1"/>
    <xf numFmtId="165" fontId="10" fillId="10" borderId="7" xfId="0" applyNumberFormat="1" applyFont="1" applyFill="1" applyBorder="1"/>
    <xf numFmtId="0" fontId="0" fillId="11" borderId="7" xfId="0" applyFill="1" applyBorder="1"/>
    <xf numFmtId="165" fontId="10" fillId="11" borderId="5" xfId="0" applyNumberFormat="1" applyFont="1" applyFill="1" applyBorder="1"/>
    <xf numFmtId="0" fontId="0" fillId="12" borderId="7" xfId="0" applyFill="1" applyBorder="1"/>
    <xf numFmtId="165" fontId="0" fillId="12" borderId="5" xfId="0" applyNumberFormat="1" applyFill="1" applyBorder="1"/>
    <xf numFmtId="165" fontId="0" fillId="13" borderId="5" xfId="0" applyNumberFormat="1" applyFill="1" applyBorder="1"/>
    <xf numFmtId="0" fontId="16" fillId="0" borderId="7" xfId="0" applyFont="1" applyBorder="1" applyAlignment="1">
      <alignment wrapText="1"/>
    </xf>
    <xf numFmtId="49" fontId="0" fillId="2" borderId="7" xfId="0" applyNumberFormat="1" applyFill="1" applyBorder="1" applyAlignment="1">
      <alignment horizontal="center"/>
    </xf>
    <xf numFmtId="0" fontId="0" fillId="2" borderId="7" xfId="0" applyFill="1" applyBorder="1"/>
    <xf numFmtId="0" fontId="0" fillId="2" borderId="0" xfId="0" applyFill="1"/>
    <xf numFmtId="49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7" xfId="0" applyFont="1" applyFill="1" applyBorder="1" applyAlignment="1">
      <alignment horizontal="center"/>
    </xf>
    <xf numFmtId="165" fontId="0" fillId="12" borderId="2" xfId="0" applyNumberFormat="1" applyFill="1" applyBorder="1"/>
    <xf numFmtId="165" fontId="0" fillId="5" borderId="4" xfId="0" applyNumberFormat="1" applyFill="1" applyBorder="1"/>
    <xf numFmtId="165" fontId="0" fillId="13" borderId="2" xfId="0" applyNumberFormat="1" applyFill="1" applyBorder="1"/>
    <xf numFmtId="49" fontId="0" fillId="0" borderId="4" xfId="0" applyNumberFormat="1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>
      <alignment horizontal="center"/>
    </xf>
    <xf numFmtId="0" fontId="0" fillId="5" borderId="4" xfId="0" applyFill="1" applyBorder="1"/>
    <xf numFmtId="165" fontId="3" fillId="5" borderId="4" xfId="0" applyNumberFormat="1" applyFont="1" applyFill="1" applyBorder="1"/>
    <xf numFmtId="0" fontId="0" fillId="6" borderId="4" xfId="0" applyFill="1" applyBorder="1"/>
    <xf numFmtId="165" fontId="3" fillId="6" borderId="4" xfId="0" applyNumberFormat="1" applyFont="1" applyFill="1" applyBorder="1"/>
    <xf numFmtId="165" fontId="0" fillId="7" borderId="4" xfId="0" applyNumberFormat="1" applyFill="1" applyBorder="1"/>
    <xf numFmtId="165" fontId="3" fillId="7" borderId="4" xfId="0" applyNumberFormat="1" applyFont="1" applyFill="1" applyBorder="1"/>
    <xf numFmtId="0" fontId="0" fillId="8" borderId="4" xfId="0" applyFill="1" applyBorder="1"/>
    <xf numFmtId="165" fontId="3" fillId="8" borderId="4" xfId="0" applyNumberFormat="1" applyFont="1" applyFill="1" applyBorder="1"/>
    <xf numFmtId="0" fontId="0" fillId="9" borderId="4" xfId="0" applyFill="1" applyBorder="1"/>
    <xf numFmtId="165" fontId="20" fillId="9" borderId="4" xfId="0" applyNumberFormat="1" applyFont="1" applyFill="1" applyBorder="1"/>
    <xf numFmtId="0" fontId="0" fillId="10" borderId="4" xfId="0" applyFill="1" applyBorder="1"/>
    <xf numFmtId="165" fontId="20" fillId="10" borderId="4" xfId="0" applyNumberFormat="1" applyFont="1" applyFill="1" applyBorder="1"/>
    <xf numFmtId="0" fontId="0" fillId="11" borderId="4" xfId="0" applyFill="1" applyBorder="1"/>
    <xf numFmtId="165" fontId="20" fillId="11" borderId="2" xfId="0" applyNumberFormat="1" applyFont="1" applyFill="1" applyBorder="1"/>
    <xf numFmtId="0" fontId="0" fillId="12" borderId="4" xfId="0" applyFill="1" applyBorder="1"/>
    <xf numFmtId="165" fontId="3" fillId="12" borderId="17" xfId="0" applyNumberFormat="1" applyFont="1" applyFill="1" applyBorder="1"/>
    <xf numFmtId="0" fontId="0" fillId="5" borderId="2" xfId="0" applyFill="1" applyBorder="1"/>
    <xf numFmtId="165" fontId="0" fillId="5" borderId="18" xfId="0" applyNumberFormat="1" applyFill="1" applyBorder="1"/>
    <xf numFmtId="0" fontId="17" fillId="15" borderId="2" xfId="0" applyFont="1" applyFill="1" applyBorder="1"/>
    <xf numFmtId="165" fontId="10" fillId="15" borderId="17" xfId="0" applyNumberFormat="1" applyFont="1" applyFill="1" applyBorder="1"/>
    <xf numFmtId="165" fontId="0" fillId="14" borderId="7" xfId="0" applyNumberFormat="1" applyFill="1" applyBorder="1"/>
    <xf numFmtId="165" fontId="0" fillId="9" borderId="7" xfId="0" applyNumberFormat="1" applyFill="1" applyBorder="1"/>
    <xf numFmtId="0" fontId="0" fillId="16" borderId="7" xfId="0" applyFill="1" applyBorder="1"/>
    <xf numFmtId="165" fontId="0" fillId="16" borderId="7" xfId="0" applyNumberFormat="1" applyFill="1" applyBorder="1"/>
    <xf numFmtId="165" fontId="0" fillId="11" borderId="7" xfId="0" applyNumberFormat="1" applyFill="1" applyBorder="1"/>
    <xf numFmtId="165" fontId="0" fillId="12" borderId="4" xfId="0" applyNumberFormat="1" applyFill="1" applyBorder="1"/>
    <xf numFmtId="0" fontId="10" fillId="15" borderId="11" xfId="0" applyFont="1" applyFill="1" applyBorder="1"/>
    <xf numFmtId="0" fontId="10" fillId="15" borderId="5" xfId="0" applyFont="1" applyFill="1" applyBorder="1"/>
    <xf numFmtId="0" fontId="0" fillId="0" borderId="16" xfId="0" applyBorder="1"/>
    <xf numFmtId="49" fontId="10" fillId="2" borderId="5" xfId="0" applyNumberFormat="1" applyFont="1" applyFill="1" applyBorder="1" applyAlignment="1">
      <alignment horizontal="center"/>
    </xf>
    <xf numFmtId="0" fontId="10" fillId="2" borderId="6" xfId="0" applyFont="1" applyFill="1" applyBorder="1"/>
    <xf numFmtId="0" fontId="10" fillId="2" borderId="11" xfId="0" applyFont="1" applyFill="1" applyBorder="1" applyAlignment="1">
      <alignment horizontal="center"/>
    </xf>
    <xf numFmtId="0" fontId="0" fillId="5" borderId="5" xfId="0" applyFill="1" applyBorder="1"/>
    <xf numFmtId="165" fontId="0" fillId="5" borderId="11" xfId="0" applyNumberFormat="1" applyFill="1" applyBorder="1"/>
    <xf numFmtId="0" fontId="0" fillId="3" borderId="5" xfId="0" applyFill="1" applyBorder="1"/>
    <xf numFmtId="165" fontId="0" fillId="3" borderId="11" xfId="0" applyNumberFormat="1" applyFill="1" applyBorder="1"/>
    <xf numFmtId="14" fontId="0" fillId="7" borderId="5" xfId="0" applyNumberFormat="1" applyFill="1" applyBorder="1"/>
    <xf numFmtId="165" fontId="0" fillId="7" borderId="11" xfId="0" applyNumberFormat="1" applyFill="1" applyBorder="1"/>
    <xf numFmtId="0" fontId="0" fillId="8" borderId="5" xfId="0" applyFill="1" applyBorder="1"/>
    <xf numFmtId="165" fontId="0" fillId="8" borderId="11" xfId="0" applyNumberFormat="1" applyFill="1" applyBorder="1"/>
    <xf numFmtId="0" fontId="0" fillId="9" borderId="5" xfId="0" applyFill="1" applyBorder="1"/>
    <xf numFmtId="165" fontId="0" fillId="9" borderId="11" xfId="0" applyNumberFormat="1" applyFill="1" applyBorder="1"/>
    <xf numFmtId="0" fontId="0" fillId="10" borderId="5" xfId="0" applyFill="1" applyBorder="1"/>
    <xf numFmtId="165" fontId="0" fillId="10" borderId="11" xfId="0" applyNumberFormat="1" applyFill="1" applyBorder="1"/>
    <xf numFmtId="0" fontId="0" fillId="11" borderId="5" xfId="0" applyFill="1" applyBorder="1"/>
    <xf numFmtId="165" fontId="0" fillId="11" borderId="11" xfId="0" applyNumberFormat="1" applyFill="1" applyBorder="1"/>
    <xf numFmtId="0" fontId="0" fillId="12" borderId="5" xfId="0" applyFill="1" applyBorder="1"/>
    <xf numFmtId="165" fontId="0" fillId="12" borderId="11" xfId="0" applyNumberFormat="1" applyFill="1" applyBorder="1"/>
    <xf numFmtId="0" fontId="0" fillId="5" borderId="9" xfId="0" applyFill="1" applyBorder="1"/>
    <xf numFmtId="165" fontId="0" fillId="5" borderId="19" xfId="0" applyNumberFormat="1" applyFill="1" applyBorder="1"/>
    <xf numFmtId="165" fontId="17" fillId="15" borderId="6" xfId="0" applyNumberFormat="1" applyFont="1" applyFill="1" applyBorder="1"/>
    <xf numFmtId="49" fontId="10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65" fontId="0" fillId="2" borderId="0" xfId="0" applyNumberFormat="1" applyFill="1"/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Font="1"/>
    <xf numFmtId="165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164" fontId="2" fillId="4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21" fillId="0" borderId="0" xfId="0" applyFont="1" applyBorder="1"/>
    <xf numFmtId="0" fontId="21" fillId="0" borderId="7" xfId="0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/>
    </xf>
    <xf numFmtId="165" fontId="21" fillId="0" borderId="7" xfId="0" applyNumberFormat="1" applyFont="1" applyBorder="1" applyAlignment="1">
      <alignment horizontal="center"/>
    </xf>
    <xf numFmtId="49" fontId="21" fillId="0" borderId="7" xfId="0" applyNumberFormat="1" applyFont="1" applyBorder="1" applyAlignment="1">
      <alignment horizontal="center"/>
    </xf>
    <xf numFmtId="0" fontId="21" fillId="0" borderId="7" xfId="0" applyFont="1" applyBorder="1"/>
    <xf numFmtId="0" fontId="21" fillId="0" borderId="7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14" fontId="19" fillId="0" borderId="7" xfId="0" applyNumberFormat="1" applyFont="1" applyBorder="1" applyAlignment="1">
      <alignment horizontal="center" vertical="center"/>
    </xf>
    <xf numFmtId="165" fontId="19" fillId="0" borderId="7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Border="1"/>
    <xf numFmtId="164" fontId="19" fillId="0" borderId="7" xfId="0" applyNumberFormat="1" applyFont="1" applyBorder="1" applyAlignment="1">
      <alignment horizontal="center" vertical="center"/>
    </xf>
    <xf numFmtId="14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49" fontId="19" fillId="0" borderId="7" xfId="0" applyNumberFormat="1" applyFont="1" applyBorder="1" applyAlignment="1">
      <alignment horizontal="center"/>
    </xf>
    <xf numFmtId="165" fontId="19" fillId="0" borderId="7" xfId="0" applyNumberFormat="1" applyFont="1" applyBorder="1" applyAlignment="1">
      <alignment horizontal="center"/>
    </xf>
    <xf numFmtId="164" fontId="0" fillId="0" borderId="7" xfId="0" applyNumberFormat="1" applyBorder="1" applyAlignment="1">
      <alignment vertical="center"/>
    </xf>
    <xf numFmtId="165" fontId="0" fillId="0" borderId="7" xfId="0" applyNumberFormat="1" applyBorder="1"/>
    <xf numFmtId="0" fontId="3" fillId="2" borderId="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49" fontId="21" fillId="2" borderId="13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5" fontId="16" fillId="0" borderId="13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49" fontId="16" fillId="2" borderId="1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22" fontId="24" fillId="0" borderId="5" xfId="0" applyNumberFormat="1" applyFont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right" vertical="center"/>
    </xf>
    <xf numFmtId="49" fontId="16" fillId="0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49" fontId="16" fillId="2" borderId="7" xfId="0" applyNumberFormat="1" applyFont="1" applyFill="1" applyBorder="1" applyAlignment="1">
      <alignment horizontal="center" vertical="center"/>
    </xf>
    <xf numFmtId="0" fontId="16" fillId="0" borderId="7" xfId="0" applyFont="1" applyBorder="1"/>
    <xf numFmtId="165" fontId="16" fillId="0" borderId="7" xfId="0" applyNumberFormat="1" applyFont="1" applyBorder="1"/>
    <xf numFmtId="0" fontId="24" fillId="0" borderId="7" xfId="0" applyFont="1" applyBorder="1" applyAlignment="1">
      <alignment horizontal="center" vertical="center"/>
    </xf>
    <xf numFmtId="4" fontId="24" fillId="0" borderId="7" xfId="0" applyNumberFormat="1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14" fontId="16" fillId="2" borderId="7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right" vertical="center" wrapText="1"/>
    </xf>
    <xf numFmtId="0" fontId="16" fillId="0" borderId="7" xfId="0" applyFont="1" applyBorder="1" applyAlignment="1">
      <alignment vertical="center"/>
    </xf>
    <xf numFmtId="165" fontId="16" fillId="0" borderId="7" xfId="0" applyNumberFormat="1" applyFont="1" applyBorder="1" applyAlignment="1">
      <alignment vertical="center"/>
    </xf>
    <xf numFmtId="0" fontId="16" fillId="0" borderId="5" xfId="0" applyFont="1" applyBorder="1"/>
    <xf numFmtId="165" fontId="16" fillId="0" borderId="20" xfId="0" applyNumberFormat="1" applyFont="1" applyBorder="1"/>
    <xf numFmtId="0" fontId="16" fillId="0" borderId="6" xfId="0" applyFont="1" applyBorder="1"/>
    <xf numFmtId="49" fontId="25" fillId="0" borderId="7" xfId="0" applyNumberFormat="1" applyFont="1" applyBorder="1" applyAlignment="1">
      <alignment horizontal="right" vertical="center"/>
    </xf>
    <xf numFmtId="49" fontId="21" fillId="2" borderId="7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2" borderId="10" xfId="0" applyFont="1" applyFill="1" applyBorder="1"/>
    <xf numFmtId="165" fontId="16" fillId="2" borderId="10" xfId="0" applyNumberFormat="1" applyFont="1" applyFill="1" applyBorder="1"/>
    <xf numFmtId="165" fontId="24" fillId="2" borderId="10" xfId="0" applyNumberFormat="1" applyFont="1" applyFill="1" applyBorder="1" applyAlignment="1">
      <alignment horizontal="center" vertical="center"/>
    </xf>
    <xf numFmtId="22" fontId="24" fillId="0" borderId="9" xfId="0" applyNumberFormat="1" applyFont="1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16" fillId="2" borderId="7" xfId="0" applyFont="1" applyFill="1" applyBorder="1"/>
    <xf numFmtId="165" fontId="16" fillId="2" borderId="7" xfId="0" applyNumberFormat="1" applyFont="1" applyFill="1" applyBorder="1"/>
    <xf numFmtId="165" fontId="24" fillId="2" borderId="7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left"/>
    </xf>
    <xf numFmtId="165" fontId="24" fillId="2" borderId="5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 wrapText="1"/>
    </xf>
    <xf numFmtId="165" fontId="16" fillId="0" borderId="5" xfId="0" applyNumberFormat="1" applyFont="1" applyBorder="1"/>
    <xf numFmtId="0" fontId="25" fillId="0" borderId="7" xfId="0" applyFont="1" applyBorder="1" applyAlignment="1">
      <alignment horizontal="right" vertical="center"/>
    </xf>
    <xf numFmtId="4" fontId="25" fillId="0" borderId="7" xfId="0" applyNumberFormat="1" applyFont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vertical="center"/>
    </xf>
    <xf numFmtId="49" fontId="0" fillId="2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right"/>
    </xf>
    <xf numFmtId="165" fontId="0" fillId="2" borderId="10" xfId="0" applyNumberFormat="1" applyFont="1" applyFill="1" applyBorder="1"/>
    <xf numFmtId="165" fontId="6" fillId="2" borderId="10" xfId="0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right" vertical="center"/>
    </xf>
    <xf numFmtId="165" fontId="6" fillId="2" borderId="9" xfId="0" applyNumberFormat="1" applyFont="1" applyFill="1" applyBorder="1" applyAlignment="1">
      <alignment horizontal="right" vertical="center"/>
    </xf>
    <xf numFmtId="22" fontId="6" fillId="2" borderId="5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right"/>
    </xf>
    <xf numFmtId="165" fontId="0" fillId="2" borderId="7" xfId="0" applyNumberFormat="1" applyFont="1" applyFill="1" applyBorder="1"/>
    <xf numFmtId="165" fontId="6" fillId="2" borderId="7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165" fontId="0" fillId="0" borderId="7" xfId="0" applyNumberFormat="1" applyFont="1" applyBorder="1" applyAlignment="1">
      <alignment vertical="center"/>
    </xf>
    <xf numFmtId="165" fontId="0" fillId="0" borderId="7" xfId="0" applyNumberFormat="1" applyFont="1" applyBorder="1"/>
    <xf numFmtId="165" fontId="0" fillId="0" borderId="5" xfId="0" applyNumberFormat="1" applyFont="1" applyBorder="1"/>
    <xf numFmtId="0" fontId="0" fillId="0" borderId="5" xfId="0" applyFont="1" applyBorder="1"/>
    <xf numFmtId="49" fontId="16" fillId="0" borderId="13" xfId="0" applyNumberFormat="1" applyFont="1" applyFill="1" applyBorder="1" applyAlignment="1">
      <alignment horizontal="center" vertical="center" wrapText="1"/>
    </xf>
    <xf numFmtId="22" fontId="6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22" fontId="6" fillId="2" borderId="7" xfId="0" applyNumberFormat="1" applyFont="1" applyFill="1" applyBorder="1" applyAlignment="1">
      <alignment horizontal="center" vertical="center"/>
    </xf>
    <xf numFmtId="14" fontId="0" fillId="0" borderId="7" xfId="0" applyNumberFormat="1" applyBorder="1"/>
    <xf numFmtId="0" fontId="0" fillId="0" borderId="7" xfId="0" applyFont="1" applyBorder="1"/>
    <xf numFmtId="0" fontId="21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49" fontId="11" fillId="0" borderId="0" xfId="0" applyNumberFormat="1" applyFont="1"/>
    <xf numFmtId="49" fontId="0" fillId="0" borderId="0" xfId="0" applyNumberFormat="1"/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ont="1" applyAlignment="1">
      <alignment wrapText="1"/>
    </xf>
    <xf numFmtId="165" fontId="0" fillId="0" borderId="0" xfId="0" applyNumberFormat="1" applyBorder="1"/>
    <xf numFmtId="0" fontId="29" fillId="18" borderId="7" xfId="0" applyFont="1" applyFill="1" applyBorder="1" applyAlignment="1">
      <alignment horizontal="center" vertical="center"/>
    </xf>
    <xf numFmtId="0" fontId="29" fillId="18" borderId="7" xfId="0" applyFont="1" applyFill="1" applyBorder="1" applyAlignment="1">
      <alignment horizontal="center" vertical="center" wrapText="1"/>
    </xf>
    <xf numFmtId="49" fontId="29" fillId="18" borderId="7" xfId="0" applyNumberFormat="1" applyFont="1" applyFill="1" applyBorder="1" applyAlignment="1">
      <alignment horizontal="center" vertical="center"/>
    </xf>
    <xf numFmtId="165" fontId="29" fillId="18" borderId="7" xfId="0" applyNumberFormat="1" applyFont="1" applyFill="1" applyBorder="1" applyAlignment="1">
      <alignment horizontal="center" vertical="center" wrapText="1"/>
    </xf>
    <xf numFmtId="165" fontId="29" fillId="17" borderId="7" xfId="0" applyNumberFormat="1" applyFont="1" applyFill="1" applyBorder="1" applyAlignment="1">
      <alignment horizontal="center" vertical="center" wrapText="1"/>
    </xf>
    <xf numFmtId="0" fontId="16" fillId="18" borderId="7" xfId="0" applyFont="1" applyFill="1" applyBorder="1" applyAlignment="1">
      <alignment horizontal="center" wrapText="1"/>
    </xf>
    <xf numFmtId="49" fontId="29" fillId="18" borderId="7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Border="1" applyAlignment="1">
      <alignment vertical="center"/>
    </xf>
    <xf numFmtId="165" fontId="30" fillId="0" borderId="7" xfId="0" applyNumberFormat="1" applyFont="1" applyBorder="1" applyAlignment="1">
      <alignment vertical="center"/>
    </xf>
    <xf numFmtId="165" fontId="30" fillId="5" borderId="7" xfId="0" applyNumberFormat="1" applyFont="1" applyFill="1" applyBorder="1" applyAlignment="1">
      <alignment horizontal="right" vertical="center"/>
    </xf>
    <xf numFmtId="165" fontId="30" fillId="17" borderId="7" xfId="0" applyNumberFormat="1" applyFont="1" applyFill="1" applyBorder="1" applyAlignment="1">
      <alignment vertical="center"/>
    </xf>
    <xf numFmtId="49" fontId="30" fillId="0" borderId="7" xfId="0" applyNumberFormat="1" applyFont="1" applyBorder="1" applyAlignment="1">
      <alignment horizontal="right" vertical="center" wrapText="1"/>
    </xf>
    <xf numFmtId="14" fontId="30" fillId="0" borderId="7" xfId="0" applyNumberFormat="1" applyFont="1" applyBorder="1" applyAlignment="1">
      <alignment vertical="center"/>
    </xf>
    <xf numFmtId="49" fontId="30" fillId="0" borderId="7" xfId="0" applyNumberFormat="1" applyFont="1" applyBorder="1" applyAlignment="1">
      <alignment horizontal="right" vertical="center"/>
    </xf>
    <xf numFmtId="0" fontId="30" fillId="0" borderId="7" xfId="0" applyFont="1" applyBorder="1" applyAlignment="1">
      <alignment vertical="center"/>
    </xf>
    <xf numFmtId="165" fontId="30" fillId="18" borderId="7" xfId="0" applyNumberFormat="1" applyFont="1" applyFill="1" applyBorder="1" applyAlignment="1">
      <alignment vertical="center"/>
    </xf>
    <xf numFmtId="49" fontId="16" fillId="0" borderId="7" xfId="0" applyNumberFormat="1" applyFont="1" applyBorder="1" applyAlignment="1">
      <alignment horizontal="center" vertical="center"/>
    </xf>
    <xf numFmtId="0" fontId="0" fillId="18" borderId="7" xfId="0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vertical="center"/>
    </xf>
    <xf numFmtId="165" fontId="30" fillId="2" borderId="7" xfId="0" applyNumberFormat="1" applyFont="1" applyFill="1" applyBorder="1" applyAlignment="1">
      <alignment vertical="center"/>
    </xf>
    <xf numFmtId="49" fontId="30" fillId="2" borderId="7" xfId="0" applyNumberFormat="1" applyFont="1" applyFill="1" applyBorder="1" applyAlignment="1">
      <alignment horizontal="right" vertical="center" wrapText="1"/>
    </xf>
    <xf numFmtId="14" fontId="30" fillId="2" borderId="7" xfId="0" applyNumberFormat="1" applyFont="1" applyFill="1" applyBorder="1" applyAlignment="1">
      <alignment vertical="center"/>
    </xf>
    <xf numFmtId="49" fontId="30" fillId="2" borderId="7" xfId="0" applyNumberFormat="1" applyFont="1" applyFill="1" applyBorder="1" applyAlignment="1">
      <alignment horizontal="right" vertical="center"/>
    </xf>
    <xf numFmtId="0" fontId="30" fillId="2" borderId="7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9" fontId="11" fillId="0" borderId="7" xfId="0" applyNumberFormat="1" applyFont="1" applyBorder="1"/>
    <xf numFmtId="49" fontId="0" fillId="0" borderId="7" xfId="0" applyNumberFormat="1" applyBorder="1"/>
    <xf numFmtId="0" fontId="11" fillId="0" borderId="7" xfId="0" applyFont="1" applyFill="1" applyBorder="1" applyAlignment="1">
      <alignment horizontal="center" vertical="center"/>
    </xf>
    <xf numFmtId="49" fontId="16" fillId="0" borderId="7" xfId="1" applyNumberFormat="1" applyFont="1" applyFill="1" applyBorder="1" applyAlignment="1">
      <alignment horizontal="center" vertical="center" wrapText="1"/>
    </xf>
    <xf numFmtId="49" fontId="16" fillId="19" borderId="10" xfId="0" applyNumberFormat="1" applyFont="1" applyFill="1" applyBorder="1" applyAlignment="1">
      <alignment horizontal="center" vertical="center"/>
    </xf>
    <xf numFmtId="0" fontId="16" fillId="19" borderId="10" xfId="0" applyFont="1" applyFill="1" applyBorder="1"/>
    <xf numFmtId="165" fontId="16" fillId="19" borderId="10" xfId="0" applyNumberFormat="1" applyFont="1" applyFill="1" applyBorder="1"/>
    <xf numFmtId="0" fontId="24" fillId="19" borderId="10" xfId="0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vertical="center"/>
    </xf>
    <xf numFmtId="49" fontId="0" fillId="0" borderId="7" xfId="0" applyNumberFormat="1" applyFill="1" applyBorder="1" applyAlignment="1">
      <alignment horizontal="right" vertical="center"/>
    </xf>
    <xf numFmtId="49" fontId="16" fillId="19" borderId="7" xfId="0" applyNumberFormat="1" applyFont="1" applyFill="1" applyBorder="1" applyAlignment="1">
      <alignment horizontal="center" vertical="center"/>
    </xf>
    <xf numFmtId="0" fontId="16" fillId="19" borderId="7" xfId="0" applyFont="1" applyFill="1" applyBorder="1"/>
    <xf numFmtId="165" fontId="16" fillId="19" borderId="7" xfId="0" applyNumberFormat="1" applyFont="1" applyFill="1" applyBorder="1"/>
    <xf numFmtId="0" fontId="24" fillId="19" borderId="7" xfId="0" applyFont="1" applyFill="1" applyBorder="1" applyAlignment="1">
      <alignment horizontal="center" vertical="center"/>
    </xf>
    <xf numFmtId="4" fontId="24" fillId="19" borderId="7" xfId="0" applyNumberFormat="1" applyFont="1" applyFill="1" applyBorder="1" applyAlignment="1">
      <alignment horizontal="center" vertical="center"/>
    </xf>
    <xf numFmtId="165" fontId="24" fillId="19" borderId="7" xfId="0" applyNumberFormat="1" applyFont="1" applyFill="1" applyBorder="1" applyAlignment="1">
      <alignment horizontal="right" vertical="center"/>
    </xf>
    <xf numFmtId="49" fontId="0" fillId="0" borderId="7" xfId="0" applyNumberFormat="1" applyFill="1" applyBorder="1"/>
    <xf numFmtId="49" fontId="0" fillId="0" borderId="7" xfId="0" applyNumberFormat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vertical="center"/>
    </xf>
    <xf numFmtId="49" fontId="16" fillId="0" borderId="7" xfId="0" applyNumberFormat="1" applyFont="1" applyFill="1" applyBorder="1" applyAlignment="1">
      <alignment horizontal="right"/>
    </xf>
    <xf numFmtId="0" fontId="0" fillId="5" borderId="10" xfId="0" applyFont="1" applyFill="1" applyBorder="1" applyAlignment="1">
      <alignment horizontal="right"/>
    </xf>
    <xf numFmtId="165" fontId="0" fillId="5" borderId="10" xfId="0" applyNumberFormat="1" applyFont="1" applyFill="1" applyBorder="1"/>
    <xf numFmtId="165" fontId="6" fillId="5" borderId="10" xfId="0" applyNumberFormat="1" applyFont="1" applyFill="1" applyBorder="1" applyAlignment="1">
      <alignment horizontal="center" vertical="center"/>
    </xf>
    <xf numFmtId="165" fontId="6" fillId="5" borderId="10" xfId="0" applyNumberFormat="1" applyFont="1" applyFill="1" applyBorder="1" applyAlignment="1">
      <alignment horizontal="right" vertical="center"/>
    </xf>
    <xf numFmtId="0" fontId="0" fillId="5" borderId="7" xfId="0" applyFont="1" applyFill="1" applyBorder="1" applyAlignment="1">
      <alignment horizontal="right"/>
    </xf>
    <xf numFmtId="165" fontId="0" fillId="5" borderId="7" xfId="0" applyNumberFormat="1" applyFont="1" applyFill="1" applyBorder="1"/>
    <xf numFmtId="165" fontId="6" fillId="5" borderId="7" xfId="0" applyNumberFormat="1" applyFont="1" applyFill="1" applyBorder="1" applyAlignment="1">
      <alignment horizontal="center" vertical="center"/>
    </xf>
    <xf numFmtId="165" fontId="6" fillId="5" borderId="9" xfId="0" applyNumberFormat="1" applyFont="1" applyFill="1" applyBorder="1" applyAlignment="1">
      <alignment horizontal="right" vertical="center"/>
    </xf>
    <xf numFmtId="0" fontId="0" fillId="12" borderId="7" xfId="0" applyFont="1" applyFill="1" applyBorder="1" applyAlignment="1">
      <alignment horizontal="right"/>
    </xf>
    <xf numFmtId="165" fontId="0" fillId="12" borderId="7" xfId="0" applyNumberFormat="1" applyFont="1" applyFill="1" applyBorder="1"/>
    <xf numFmtId="165" fontId="6" fillId="12" borderId="7" xfId="0" applyNumberFormat="1" applyFont="1" applyFill="1" applyBorder="1" applyAlignment="1">
      <alignment horizontal="center" vertical="center"/>
    </xf>
    <xf numFmtId="165" fontId="6" fillId="12" borderId="10" xfId="0" applyNumberFormat="1" applyFont="1" applyFill="1" applyBorder="1" applyAlignment="1">
      <alignment horizontal="right" vertical="center"/>
    </xf>
    <xf numFmtId="165" fontId="6" fillId="12" borderId="9" xfId="0" applyNumberFormat="1" applyFont="1" applyFill="1" applyBorder="1" applyAlignment="1">
      <alignment horizontal="right" vertical="center"/>
    </xf>
    <xf numFmtId="0" fontId="0" fillId="19" borderId="7" xfId="0" applyFont="1" applyFill="1" applyBorder="1" applyAlignment="1">
      <alignment horizontal="right"/>
    </xf>
    <xf numFmtId="165" fontId="0" fillId="19" borderId="7" xfId="0" applyNumberFormat="1" applyFont="1" applyFill="1" applyBorder="1"/>
    <xf numFmtId="165" fontId="6" fillId="19" borderId="7" xfId="0" applyNumberFormat="1" applyFont="1" applyFill="1" applyBorder="1" applyAlignment="1">
      <alignment horizontal="center" vertical="center"/>
    </xf>
    <xf numFmtId="165" fontId="6" fillId="19" borderId="7" xfId="0" applyNumberFormat="1" applyFont="1" applyFill="1" applyBorder="1" applyAlignment="1">
      <alignment horizontal="right" vertical="center"/>
    </xf>
    <xf numFmtId="165" fontId="6" fillId="19" borderId="5" xfId="0" applyNumberFormat="1" applyFont="1" applyFill="1" applyBorder="1" applyAlignment="1">
      <alignment horizontal="right" vertical="center"/>
    </xf>
    <xf numFmtId="49" fontId="0" fillId="12" borderId="10" xfId="0" applyNumberFormat="1" applyFont="1" applyFill="1" applyBorder="1" applyAlignment="1">
      <alignment horizontal="center" vertical="center"/>
    </xf>
    <xf numFmtId="0" fontId="0" fillId="12" borderId="10" xfId="0" applyFont="1" applyFill="1" applyBorder="1" applyAlignment="1">
      <alignment horizontal="right"/>
    </xf>
    <xf numFmtId="165" fontId="0" fillId="12" borderId="10" xfId="0" applyNumberFormat="1" applyFont="1" applyFill="1" applyBorder="1"/>
    <xf numFmtId="165" fontId="6" fillId="12" borderId="10" xfId="0" applyNumberFormat="1" applyFont="1" applyFill="1" applyBorder="1" applyAlignment="1">
      <alignment horizontal="center" vertical="center"/>
    </xf>
    <xf numFmtId="49" fontId="16" fillId="0" borderId="10" xfId="0" applyNumberFormat="1" applyFont="1" applyBorder="1" applyAlignment="1">
      <alignment horizontal="right"/>
    </xf>
    <xf numFmtId="49" fontId="16" fillId="0" borderId="7" xfId="0" applyNumberFormat="1" applyFont="1" applyBorder="1"/>
    <xf numFmtId="49" fontId="0" fillId="12" borderId="7" xfId="0" applyNumberFormat="1" applyFont="1" applyFill="1" applyBorder="1" applyAlignment="1">
      <alignment horizontal="center" vertical="center"/>
    </xf>
    <xf numFmtId="165" fontId="6" fillId="12" borderId="7" xfId="0" applyNumberFormat="1" applyFont="1" applyFill="1" applyBorder="1" applyAlignment="1">
      <alignment horizontal="right" vertical="center"/>
    </xf>
    <xf numFmtId="0" fontId="0" fillId="19" borderId="7" xfId="0" applyFont="1" applyFill="1" applyBorder="1" applyAlignment="1">
      <alignment horizontal="center" vertical="center"/>
    </xf>
    <xf numFmtId="14" fontId="0" fillId="19" borderId="7" xfId="0" applyNumberFormat="1" applyFont="1" applyFill="1" applyBorder="1" applyAlignment="1">
      <alignment horizontal="center" vertical="center"/>
    </xf>
    <xf numFmtId="0" fontId="19" fillId="0" borderId="7" xfId="0" applyFont="1" applyBorder="1"/>
    <xf numFmtId="49" fontId="0" fillId="0" borderId="10" xfId="0" applyNumberFormat="1" applyBorder="1"/>
    <xf numFmtId="49" fontId="0" fillId="7" borderId="10" xfId="0" applyNumberFormat="1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right"/>
    </xf>
    <xf numFmtId="165" fontId="0" fillId="7" borderId="10" xfId="0" applyNumberFormat="1" applyFont="1" applyFill="1" applyBorder="1"/>
    <xf numFmtId="165" fontId="6" fillId="7" borderId="10" xfId="0" applyNumberFormat="1" applyFont="1" applyFill="1" applyBorder="1" applyAlignment="1">
      <alignment horizontal="center" vertical="center"/>
    </xf>
    <xf numFmtId="165" fontId="6" fillId="7" borderId="10" xfId="0" applyNumberFormat="1" applyFont="1" applyFill="1" applyBorder="1" applyAlignment="1">
      <alignment horizontal="right" vertical="center"/>
    </xf>
    <xf numFmtId="49" fontId="0" fillId="7" borderId="7" xfId="0" applyNumberFormat="1" applyFont="1" applyFill="1" applyBorder="1" applyAlignment="1">
      <alignment horizontal="center" vertical="center"/>
    </xf>
    <xf numFmtId="165" fontId="6" fillId="7" borderId="7" xfId="0" applyNumberFormat="1" applyFont="1" applyFill="1" applyBorder="1" applyAlignment="1">
      <alignment horizontal="right" vertical="center"/>
    </xf>
    <xf numFmtId="165" fontId="0" fillId="7" borderId="7" xfId="0" applyNumberFormat="1" applyFont="1" applyFill="1" applyBorder="1"/>
    <xf numFmtId="165" fontId="6" fillId="7" borderId="7" xfId="0" applyNumberFormat="1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14" fontId="0" fillId="7" borderId="7" xfId="0" applyNumberFormat="1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right"/>
    </xf>
    <xf numFmtId="49" fontId="16" fillId="0" borderId="7" xfId="0" applyNumberFormat="1" applyFont="1" applyBorder="1" applyAlignment="1">
      <alignment wrapText="1"/>
    </xf>
    <xf numFmtId="49" fontId="6" fillId="2" borderId="7" xfId="0" applyNumberFormat="1" applyFont="1" applyFill="1" applyBorder="1" applyAlignment="1">
      <alignment horizontal="right" vertical="center"/>
    </xf>
    <xf numFmtId="49" fontId="0" fillId="19" borderId="10" xfId="0" applyNumberFormat="1" applyFont="1" applyFill="1" applyBorder="1" applyAlignment="1">
      <alignment horizontal="center" vertical="center"/>
    </xf>
    <xf numFmtId="0" fontId="0" fillId="19" borderId="10" xfId="0" applyFont="1" applyFill="1" applyBorder="1" applyAlignment="1">
      <alignment horizontal="right"/>
    </xf>
    <xf numFmtId="165" fontId="0" fillId="19" borderId="10" xfId="0" applyNumberFormat="1" applyFont="1" applyFill="1" applyBorder="1"/>
    <xf numFmtId="165" fontId="6" fillId="19" borderId="10" xfId="0" applyNumberFormat="1" applyFont="1" applyFill="1" applyBorder="1" applyAlignment="1">
      <alignment horizontal="center" vertical="center"/>
    </xf>
    <xf numFmtId="165" fontId="6" fillId="19" borderId="10" xfId="0" applyNumberFormat="1" applyFont="1" applyFill="1" applyBorder="1" applyAlignment="1">
      <alignment horizontal="right" vertical="center"/>
    </xf>
    <xf numFmtId="0" fontId="0" fillId="19" borderId="10" xfId="0" applyFill="1" applyBorder="1"/>
    <xf numFmtId="49" fontId="0" fillId="19" borderId="7" xfId="0" applyNumberFormat="1" applyFont="1" applyFill="1" applyBorder="1" applyAlignment="1">
      <alignment horizontal="center" vertical="center"/>
    </xf>
    <xf numFmtId="0" fontId="0" fillId="12" borderId="7" xfId="0" applyFont="1" applyFill="1" applyBorder="1" applyAlignment="1">
      <alignment horizontal="center" vertical="center"/>
    </xf>
    <xf numFmtId="14" fontId="0" fillId="12" borderId="7" xfId="0" applyNumberFormat="1" applyFont="1" applyFill="1" applyBorder="1" applyAlignment="1">
      <alignment horizontal="center" vertical="center"/>
    </xf>
    <xf numFmtId="49" fontId="0" fillId="2" borderId="7" xfId="0" applyNumberFormat="1" applyFill="1" applyBorder="1"/>
    <xf numFmtId="0" fontId="0" fillId="13" borderId="7" xfId="0" applyFont="1" applyFill="1" applyBorder="1" applyAlignment="1">
      <alignment horizontal="center" vertical="center"/>
    </xf>
    <xf numFmtId="14" fontId="0" fillId="13" borderId="7" xfId="0" applyNumberFormat="1" applyFont="1" applyFill="1" applyBorder="1" applyAlignment="1">
      <alignment horizontal="center" vertical="center"/>
    </xf>
    <xf numFmtId="0" fontId="0" fillId="13" borderId="7" xfId="0" applyFont="1" applyFill="1" applyBorder="1" applyAlignment="1">
      <alignment horizontal="right"/>
    </xf>
    <xf numFmtId="165" fontId="0" fillId="13" borderId="7" xfId="0" applyNumberFormat="1" applyFont="1" applyFill="1" applyBorder="1"/>
    <xf numFmtId="165" fontId="6" fillId="13" borderId="7" xfId="0" applyNumberFormat="1" applyFont="1" applyFill="1" applyBorder="1" applyAlignment="1">
      <alignment horizontal="center" vertical="center"/>
    </xf>
    <xf numFmtId="165" fontId="6" fillId="13" borderId="7" xfId="0" applyNumberFormat="1" applyFont="1" applyFill="1" applyBorder="1" applyAlignment="1">
      <alignment horizontal="right" vertical="center"/>
    </xf>
    <xf numFmtId="49" fontId="6" fillId="13" borderId="7" xfId="0" applyNumberFormat="1" applyFont="1" applyFill="1" applyBorder="1" applyAlignment="1">
      <alignment horizontal="right" vertical="center"/>
    </xf>
    <xf numFmtId="0" fontId="16" fillId="17" borderId="21" xfId="0" applyFont="1" applyFill="1" applyBorder="1" applyAlignment="1">
      <alignment horizontal="center" vertical="center"/>
    </xf>
    <xf numFmtId="165" fontId="16" fillId="17" borderId="21" xfId="0" applyNumberFormat="1" applyFont="1" applyFill="1" applyBorder="1" applyAlignment="1">
      <alignment horizontal="center" vertical="center"/>
    </xf>
    <xf numFmtId="0" fontId="16" fillId="17" borderId="22" xfId="0" applyFont="1" applyFill="1" applyBorder="1" applyAlignment="1">
      <alignment horizontal="center" vertical="center"/>
    </xf>
    <xf numFmtId="0" fontId="16" fillId="19" borderId="21" xfId="0" applyFont="1" applyFill="1" applyBorder="1" applyAlignment="1">
      <alignment horizontal="center" vertical="center"/>
    </xf>
    <xf numFmtId="0" fontId="16" fillId="19" borderId="22" xfId="0" applyFont="1" applyFill="1" applyBorder="1" applyAlignment="1">
      <alignment horizontal="center" vertical="center"/>
    </xf>
    <xf numFmtId="0" fontId="16" fillId="17" borderId="7" xfId="0" applyFont="1" applyFill="1" applyBorder="1" applyAlignment="1">
      <alignment horizontal="center" vertical="center"/>
    </xf>
    <xf numFmtId="49" fontId="32" fillId="2" borderId="10" xfId="0" applyNumberFormat="1" applyFont="1" applyFill="1" applyBorder="1" applyAlignment="1">
      <alignment horizontal="right" vertical="center"/>
    </xf>
    <xf numFmtId="0" fontId="32" fillId="17" borderId="10" xfId="0" applyFont="1" applyFill="1" applyBorder="1" applyAlignment="1">
      <alignment horizontal="right"/>
    </xf>
    <xf numFmtId="165" fontId="32" fillId="17" borderId="10" xfId="0" applyNumberFormat="1" applyFont="1" applyFill="1" applyBorder="1" applyAlignment="1">
      <alignment horizontal="right"/>
    </xf>
    <xf numFmtId="0" fontId="33" fillId="17" borderId="10" xfId="0" applyFont="1" applyFill="1" applyBorder="1" applyAlignment="1">
      <alignment horizontal="right" vertical="center"/>
    </xf>
    <xf numFmtId="0" fontId="32" fillId="19" borderId="10" xfId="0" applyFont="1" applyFill="1" applyBorder="1" applyAlignment="1">
      <alignment horizontal="right"/>
    </xf>
    <xf numFmtId="165" fontId="33" fillId="19" borderId="10" xfId="0" applyNumberFormat="1" applyFont="1" applyFill="1" applyBorder="1" applyAlignment="1">
      <alignment horizontal="right" vertical="center"/>
    </xf>
    <xf numFmtId="165" fontId="33" fillId="19" borderId="9" xfId="0" applyNumberFormat="1" applyFont="1" applyFill="1" applyBorder="1" applyAlignment="1">
      <alignment horizontal="right" vertical="center"/>
    </xf>
    <xf numFmtId="165" fontId="33" fillId="17" borderId="10" xfId="0" applyNumberFormat="1" applyFont="1" applyFill="1" applyBorder="1" applyAlignment="1">
      <alignment horizontal="right" vertical="center"/>
    </xf>
    <xf numFmtId="165" fontId="32" fillId="0" borderId="7" xfId="0" applyNumberFormat="1" applyFont="1" applyBorder="1" applyAlignment="1">
      <alignment horizontal="right"/>
    </xf>
    <xf numFmtId="49" fontId="32" fillId="2" borderId="7" xfId="0" applyNumberFormat="1" applyFont="1" applyFill="1" applyBorder="1" applyAlignment="1">
      <alignment horizontal="right" vertical="center"/>
    </xf>
    <xf numFmtId="0" fontId="32" fillId="17" borderId="7" xfId="0" applyFont="1" applyFill="1" applyBorder="1" applyAlignment="1">
      <alignment horizontal="right"/>
    </xf>
    <xf numFmtId="165" fontId="32" fillId="17" borderId="7" xfId="0" applyNumberFormat="1" applyFont="1" applyFill="1" applyBorder="1" applyAlignment="1">
      <alignment horizontal="right"/>
    </xf>
    <xf numFmtId="0" fontId="33" fillId="17" borderId="7" xfId="0" applyFont="1" applyFill="1" applyBorder="1" applyAlignment="1">
      <alignment horizontal="right" vertical="center"/>
    </xf>
    <xf numFmtId="0" fontId="32" fillId="19" borderId="7" xfId="0" applyFont="1" applyFill="1" applyBorder="1" applyAlignment="1">
      <alignment horizontal="right"/>
    </xf>
    <xf numFmtId="165" fontId="33" fillId="19" borderId="5" xfId="0" applyNumberFormat="1" applyFont="1" applyFill="1" applyBorder="1" applyAlignment="1">
      <alignment horizontal="right" vertical="center"/>
    </xf>
    <xf numFmtId="165" fontId="33" fillId="17" borderId="7" xfId="0" applyNumberFormat="1" applyFont="1" applyFill="1" applyBorder="1" applyAlignment="1">
      <alignment horizontal="right" vertical="center"/>
    </xf>
    <xf numFmtId="165" fontId="33" fillId="19" borderId="7" xfId="0" applyNumberFormat="1" applyFont="1" applyFill="1" applyBorder="1" applyAlignment="1">
      <alignment horizontal="right" vertical="center"/>
    </xf>
    <xf numFmtId="4" fontId="33" fillId="17" borderId="7" xfId="0" applyNumberFormat="1" applyFont="1" applyFill="1" applyBorder="1" applyAlignment="1">
      <alignment horizontal="right" vertical="center"/>
    </xf>
    <xf numFmtId="0" fontId="32" fillId="2" borderId="7" xfId="0" applyFont="1" applyFill="1" applyBorder="1" applyAlignment="1">
      <alignment horizontal="right" vertical="center"/>
    </xf>
    <xf numFmtId="0" fontId="32" fillId="17" borderId="7" xfId="0" applyFont="1" applyFill="1" applyBorder="1" applyAlignment="1">
      <alignment vertical="center"/>
    </xf>
    <xf numFmtId="165" fontId="32" fillId="17" borderId="7" xfId="0" applyNumberFormat="1" applyFont="1" applyFill="1" applyBorder="1" applyAlignment="1">
      <alignment vertical="center"/>
    </xf>
    <xf numFmtId="0" fontId="32" fillId="17" borderId="7" xfId="0" applyFont="1" applyFill="1" applyBorder="1" applyAlignment="1"/>
    <xf numFmtId="165" fontId="32" fillId="17" borderId="5" xfId="0" applyNumberFormat="1" applyFont="1" applyFill="1" applyBorder="1" applyAlignment="1"/>
    <xf numFmtId="165" fontId="32" fillId="19" borderId="7" xfId="0" applyNumberFormat="1" applyFont="1" applyFill="1" applyBorder="1" applyAlignment="1"/>
    <xf numFmtId="0" fontId="32" fillId="19" borderId="7" xfId="0" applyFont="1" applyFill="1" applyBorder="1" applyAlignment="1">
      <alignment vertical="center"/>
    </xf>
    <xf numFmtId="165" fontId="32" fillId="19" borderId="7" xfId="0" applyNumberFormat="1" applyFont="1" applyFill="1" applyBorder="1" applyAlignment="1">
      <alignment vertical="center"/>
    </xf>
    <xf numFmtId="165" fontId="32" fillId="17" borderId="7" xfId="0" applyNumberFormat="1" applyFont="1" applyFill="1" applyBorder="1" applyAlignment="1"/>
    <xf numFmtId="165" fontId="32" fillId="0" borderId="7" xfId="0" applyNumberFormat="1" applyFont="1" applyBorder="1" applyAlignment="1"/>
    <xf numFmtId="0" fontId="16" fillId="0" borderId="0" xfId="0" applyFont="1" applyAlignment="1">
      <alignment horizontal="center"/>
    </xf>
    <xf numFmtId="16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38" fillId="2" borderId="7" xfId="0" applyFont="1" applyFill="1" applyBorder="1" applyAlignment="1">
      <alignment horizontal="center" vertical="center"/>
    </xf>
    <xf numFmtId="0" fontId="38" fillId="0" borderId="7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35" fillId="0" borderId="0" xfId="0" applyFont="1" applyAlignment="1">
      <alignment horizontal="center"/>
    </xf>
    <xf numFmtId="0" fontId="2" fillId="20" borderId="12" xfId="0" applyFont="1" applyFill="1" applyBorder="1" applyAlignment="1">
      <alignment horizontal="center" vertical="center"/>
    </xf>
    <xf numFmtId="0" fontId="2" fillId="20" borderId="13" xfId="0" applyFont="1" applyFill="1" applyBorder="1" applyAlignment="1">
      <alignment horizontal="center" vertical="center"/>
    </xf>
    <xf numFmtId="0" fontId="2" fillId="20" borderId="13" xfId="0" applyFont="1" applyFill="1" applyBorder="1" applyAlignment="1">
      <alignment horizontal="center" vertical="center" wrapText="1"/>
    </xf>
    <xf numFmtId="49" fontId="2" fillId="20" borderId="13" xfId="0" applyNumberFormat="1" applyFont="1" applyFill="1" applyBorder="1" applyAlignment="1">
      <alignment horizontal="center" vertical="center"/>
    </xf>
    <xf numFmtId="49" fontId="39" fillId="20" borderId="15" xfId="0" applyNumberFormat="1" applyFont="1" applyFill="1" applyBorder="1" applyAlignment="1">
      <alignment horizontal="center" vertical="center" wrapText="1"/>
    </xf>
    <xf numFmtId="49" fontId="2" fillId="20" borderId="15" xfId="0" applyNumberFormat="1" applyFont="1" applyFill="1" applyBorder="1" applyAlignment="1">
      <alignment horizontal="center" vertical="center"/>
    </xf>
    <xf numFmtId="0" fontId="40" fillId="20" borderId="15" xfId="0" applyFont="1" applyFill="1" applyBorder="1" applyAlignment="1">
      <alignment horizontal="center" vertical="center"/>
    </xf>
    <xf numFmtId="0" fontId="40" fillId="20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165" fontId="0" fillId="0" borderId="10" xfId="0" applyNumberFormat="1" applyBorder="1" applyAlignment="1">
      <alignment vertical="center"/>
    </xf>
    <xf numFmtId="165" fontId="0" fillId="13" borderId="10" xfId="0" applyNumberFormat="1" applyFill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14" fontId="0" fillId="0" borderId="5" xfId="0" applyNumberFormat="1" applyBorder="1" applyAlignment="1">
      <alignment vertical="center"/>
    </xf>
    <xf numFmtId="14" fontId="0" fillId="0" borderId="7" xfId="0" applyNumberFormat="1" applyBorder="1" applyAlignment="1">
      <alignment vertical="center"/>
    </xf>
    <xf numFmtId="165" fontId="0" fillId="13" borderId="7" xfId="0" applyNumberFormat="1" applyFill="1" applyBorder="1"/>
    <xf numFmtId="49" fontId="0" fillId="0" borderId="5" xfId="0" applyNumberFormat="1" applyBorder="1" applyAlignment="1">
      <alignment horizontal="center"/>
    </xf>
    <xf numFmtId="0" fontId="0" fillId="0" borderId="5" xfId="0" applyBorder="1"/>
    <xf numFmtId="14" fontId="0" fillId="0" borderId="5" xfId="0" applyNumberFormat="1" applyBorder="1"/>
    <xf numFmtId="0" fontId="0" fillId="0" borderId="7" xfId="0" applyFill="1" applyBorder="1" applyAlignment="1">
      <alignment horizontal="center" vertical="center"/>
    </xf>
    <xf numFmtId="0" fontId="0" fillId="0" borderId="7" xfId="0" applyFill="1" applyBorder="1"/>
    <xf numFmtId="0" fontId="0" fillId="2" borderId="0" xfId="0" applyFont="1" applyFill="1"/>
    <xf numFmtId="0" fontId="37" fillId="2" borderId="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3" fillId="2" borderId="0" xfId="0" applyFont="1" applyFill="1"/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36" fillId="2" borderId="7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9" fillId="0" borderId="7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horizontal="right" vertical="center"/>
    </xf>
    <xf numFmtId="0" fontId="14" fillId="0" borderId="7" xfId="0" applyFont="1" applyBorder="1"/>
    <xf numFmtId="0" fontId="3" fillId="0" borderId="7" xfId="0" applyFont="1" applyBorder="1"/>
    <xf numFmtId="0" fontId="4" fillId="0" borderId="7" xfId="0" applyFont="1" applyBorder="1"/>
    <xf numFmtId="0" fontId="14" fillId="2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2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2" borderId="7" xfId="0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4" fontId="16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44" fillId="0" borderId="0" xfId="0" applyFont="1"/>
    <xf numFmtId="0" fontId="38" fillId="2" borderId="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4" fontId="13" fillId="2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14" fontId="0" fillId="0" borderId="7" xfId="0" applyNumberFormat="1" applyFont="1" applyBorder="1"/>
    <xf numFmtId="0" fontId="6" fillId="0" borderId="0" xfId="0" applyFont="1"/>
    <xf numFmtId="0" fontId="3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3" fillId="2" borderId="7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2" fontId="0" fillId="0" borderId="7" xfId="0" applyNumberFormat="1" applyBorder="1"/>
    <xf numFmtId="2" fontId="0" fillId="2" borderId="7" xfId="0" applyNumberFormat="1" applyFill="1" applyBorder="1"/>
    <xf numFmtId="2" fontId="0" fillId="0" borderId="0" xfId="0" applyNumberFormat="1"/>
    <xf numFmtId="2" fontId="0" fillId="2" borderId="0" xfId="0" applyNumberFormat="1" applyFill="1"/>
    <xf numFmtId="49" fontId="3" fillId="0" borderId="7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5" borderId="7" xfId="0" applyFont="1" applyFill="1" applyBorder="1"/>
    <xf numFmtId="165" fontId="3" fillId="5" borderId="7" xfId="0" applyNumberFormat="1" applyFont="1" applyFill="1" applyBorder="1"/>
    <xf numFmtId="0" fontId="3" fillId="6" borderId="7" xfId="0" applyFont="1" applyFill="1" applyBorder="1"/>
    <xf numFmtId="165" fontId="3" fillId="6" borderId="7" xfId="0" applyNumberFormat="1" applyFont="1" applyFill="1" applyBorder="1"/>
    <xf numFmtId="0" fontId="3" fillId="7" borderId="7" xfId="0" applyFont="1" applyFill="1" applyBorder="1"/>
    <xf numFmtId="165" fontId="3" fillId="7" borderId="7" xfId="0" applyNumberFormat="1" applyFont="1" applyFill="1" applyBorder="1"/>
    <xf numFmtId="0" fontId="3" fillId="8" borderId="7" xfId="0" applyFont="1" applyFill="1" applyBorder="1"/>
    <xf numFmtId="165" fontId="3" fillId="8" borderId="7" xfId="0" applyNumberFormat="1" applyFont="1" applyFill="1" applyBorder="1"/>
    <xf numFmtId="0" fontId="3" fillId="9" borderId="7" xfId="0" applyFont="1" applyFill="1" applyBorder="1"/>
    <xf numFmtId="165" fontId="3" fillId="9" borderId="7" xfId="0" applyNumberFormat="1" applyFont="1" applyFill="1" applyBorder="1"/>
    <xf numFmtId="0" fontId="3" fillId="10" borderId="7" xfId="0" applyFont="1" applyFill="1" applyBorder="1"/>
    <xf numFmtId="165" fontId="3" fillId="10" borderId="7" xfId="0" applyNumberFormat="1" applyFont="1" applyFill="1" applyBorder="1"/>
    <xf numFmtId="0" fontId="3" fillId="11" borderId="7" xfId="0" applyFont="1" applyFill="1" applyBorder="1"/>
    <xf numFmtId="165" fontId="3" fillId="11" borderId="5" xfId="0" applyNumberFormat="1" applyFont="1" applyFill="1" applyBorder="1"/>
    <xf numFmtId="0" fontId="3" fillId="12" borderId="7" xfId="0" applyFont="1" applyFill="1" applyBorder="1"/>
    <xf numFmtId="165" fontId="3" fillId="12" borderId="5" xfId="0" applyNumberFormat="1" applyFont="1" applyFill="1" applyBorder="1"/>
    <xf numFmtId="0" fontId="3" fillId="13" borderId="10" xfId="0" applyFont="1" applyFill="1" applyBorder="1"/>
    <xf numFmtId="165" fontId="3" fillId="13" borderId="5" xfId="0" applyNumberFormat="1" applyFont="1" applyFill="1" applyBorder="1"/>
    <xf numFmtId="165" fontId="3" fillId="14" borderId="16" xfId="0" applyNumberFormat="1" applyFont="1" applyFill="1" applyBorder="1"/>
    <xf numFmtId="2" fontId="3" fillId="0" borderId="7" xfId="0" applyNumberFormat="1" applyFont="1" applyBorder="1"/>
    <xf numFmtId="2" fontId="3" fillId="0" borderId="0" xfId="0" applyNumberFormat="1" applyFont="1"/>
    <xf numFmtId="166" fontId="0" fillId="0" borderId="7" xfId="0" applyNumberFormat="1" applyBorder="1"/>
    <xf numFmtId="0" fontId="16" fillId="0" borderId="7" xfId="0" applyFont="1" applyBorder="1" applyAlignment="1">
      <alignment horizontal="center"/>
    </xf>
    <xf numFmtId="49" fontId="0" fillId="17" borderId="10" xfId="0" applyNumberFormat="1" applyFont="1" applyFill="1" applyBorder="1" applyAlignment="1">
      <alignment horizontal="center" vertical="center"/>
    </xf>
    <xf numFmtId="0" fontId="0" fillId="17" borderId="10" xfId="0" applyFont="1" applyFill="1" applyBorder="1" applyAlignment="1">
      <alignment horizontal="right"/>
    </xf>
    <xf numFmtId="165" fontId="0" fillId="17" borderId="10" xfId="0" applyNumberFormat="1" applyFont="1" applyFill="1" applyBorder="1"/>
    <xf numFmtId="165" fontId="6" fillId="17" borderId="10" xfId="0" applyNumberFormat="1" applyFont="1" applyFill="1" applyBorder="1" applyAlignment="1">
      <alignment horizontal="center" vertical="center"/>
    </xf>
    <xf numFmtId="165" fontId="6" fillId="17" borderId="10" xfId="0" applyNumberFormat="1" applyFont="1" applyFill="1" applyBorder="1" applyAlignment="1">
      <alignment horizontal="right" vertical="center"/>
    </xf>
    <xf numFmtId="49" fontId="0" fillId="17" borderId="7" xfId="0" applyNumberFormat="1" applyFont="1" applyFill="1" applyBorder="1" applyAlignment="1">
      <alignment horizontal="center" vertical="center"/>
    </xf>
    <xf numFmtId="0" fontId="0" fillId="17" borderId="7" xfId="0" applyFont="1" applyFill="1" applyBorder="1" applyAlignment="1">
      <alignment horizontal="right"/>
    </xf>
    <xf numFmtId="165" fontId="0" fillId="17" borderId="7" xfId="0" applyNumberFormat="1" applyFont="1" applyFill="1" applyBorder="1"/>
    <xf numFmtId="165" fontId="6" fillId="17" borderId="7" xfId="0" applyNumberFormat="1" applyFont="1" applyFill="1" applyBorder="1" applyAlignment="1">
      <alignment horizontal="center" vertical="center"/>
    </xf>
    <xf numFmtId="165" fontId="6" fillId="17" borderId="7" xfId="0" applyNumberFormat="1" applyFont="1" applyFill="1" applyBorder="1" applyAlignment="1">
      <alignment horizontal="right" vertical="center"/>
    </xf>
    <xf numFmtId="49" fontId="0" fillId="18" borderId="7" xfId="0" applyNumberFormat="1" applyFont="1" applyFill="1" applyBorder="1" applyAlignment="1">
      <alignment horizontal="center" vertical="center"/>
    </xf>
    <xf numFmtId="49" fontId="0" fillId="18" borderId="10" xfId="0" applyNumberFormat="1" applyFont="1" applyFill="1" applyBorder="1" applyAlignment="1">
      <alignment horizontal="center" vertical="center"/>
    </xf>
    <xf numFmtId="165" fontId="6" fillId="18" borderId="7" xfId="0" applyNumberFormat="1" applyFont="1" applyFill="1" applyBorder="1" applyAlignment="1">
      <alignment horizontal="right" vertical="center"/>
    </xf>
    <xf numFmtId="165" fontId="0" fillId="18" borderId="7" xfId="0" applyNumberFormat="1" applyFont="1" applyFill="1" applyBorder="1"/>
    <xf numFmtId="165" fontId="6" fillId="18" borderId="7" xfId="0" applyNumberFormat="1" applyFont="1" applyFill="1" applyBorder="1" applyAlignment="1">
      <alignment horizontal="center" vertical="center"/>
    </xf>
    <xf numFmtId="0" fontId="0" fillId="18" borderId="7" xfId="0" applyFont="1" applyFill="1" applyBorder="1" applyAlignment="1">
      <alignment horizontal="right"/>
    </xf>
    <xf numFmtId="0" fontId="16" fillId="19" borderId="7" xfId="0" applyFont="1" applyFill="1" applyBorder="1" applyAlignment="1">
      <alignment horizontal="center" vertical="center"/>
    </xf>
    <xf numFmtId="164" fontId="19" fillId="0" borderId="7" xfId="0" applyNumberFormat="1" applyFont="1" applyBorder="1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5" fillId="0" borderId="0" xfId="0" applyFont="1"/>
    <xf numFmtId="14" fontId="45" fillId="0" borderId="0" xfId="0" applyNumberFormat="1" applyFont="1"/>
    <xf numFmtId="0" fontId="46" fillId="0" borderId="0" xfId="0" applyFont="1"/>
    <xf numFmtId="0" fontId="15" fillId="0" borderId="0" xfId="0" applyFont="1"/>
    <xf numFmtId="0" fontId="47" fillId="0" borderId="0" xfId="0" applyFont="1"/>
    <xf numFmtId="0" fontId="15" fillId="0" borderId="0" xfId="0" applyFont="1" applyAlignment="1">
      <alignment horizontal="center"/>
    </xf>
    <xf numFmtId="0" fontId="15" fillId="19" borderId="7" xfId="0" applyFont="1" applyFill="1" applyBorder="1" applyAlignment="1">
      <alignment horizontal="center"/>
    </xf>
    <xf numFmtId="165" fontId="15" fillId="19" borderId="7" xfId="0" applyNumberFormat="1" applyFont="1" applyFill="1" applyBorder="1" applyAlignment="1">
      <alignment horizontal="center"/>
    </xf>
    <xf numFmtId="0" fontId="45" fillId="0" borderId="7" xfId="0" applyFont="1" applyBorder="1"/>
    <xf numFmtId="17" fontId="45" fillId="0" borderId="7" xfId="0" applyNumberFormat="1" applyFont="1" applyBorder="1"/>
    <xf numFmtId="17" fontId="0" fillId="0" borderId="7" xfId="0" applyNumberFormat="1" applyBorder="1"/>
    <xf numFmtId="0" fontId="45" fillId="0" borderId="4" xfId="0" applyFont="1" applyBorder="1"/>
    <xf numFmtId="14" fontId="15" fillId="0" borderId="7" xfId="0" applyNumberFormat="1" applyFont="1" applyBorder="1" applyAlignment="1">
      <alignment wrapText="1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 wrapText="1"/>
    </xf>
    <xf numFmtId="0" fontId="45" fillId="2" borderId="7" xfId="0" applyFont="1" applyFill="1" applyBorder="1"/>
    <xf numFmtId="165" fontId="0" fillId="2" borderId="7" xfId="0" applyNumberFormat="1" applyFill="1" applyBorder="1"/>
    <xf numFmtId="0" fontId="15" fillId="0" borderId="7" xfId="0" applyFont="1" applyBorder="1"/>
    <xf numFmtId="0" fontId="15" fillId="2" borderId="7" xfId="0" applyFont="1" applyFill="1" applyBorder="1"/>
    <xf numFmtId="17" fontId="45" fillId="2" borderId="7" xfId="0" applyNumberFormat="1" applyFont="1" applyFill="1" applyBorder="1" applyAlignment="1">
      <alignment horizontal="left"/>
    </xf>
    <xf numFmtId="14" fontId="0" fillId="0" borderId="7" xfId="0" applyNumberFormat="1" applyBorder="1" applyAlignment="1">
      <alignment horizontal="center"/>
    </xf>
    <xf numFmtId="14" fontId="0" fillId="0" borderId="7" xfId="0" applyNumberFormat="1" applyBorder="1" applyAlignment="1">
      <alignment horizontal="right"/>
    </xf>
    <xf numFmtId="0" fontId="15" fillId="19" borderId="24" xfId="0" applyFont="1" applyFill="1" applyBorder="1" applyAlignment="1">
      <alignment horizontal="center"/>
    </xf>
    <xf numFmtId="0" fontId="15" fillId="19" borderId="25" xfId="0" applyFont="1" applyFill="1" applyBorder="1" applyAlignment="1">
      <alignment horizontal="center" wrapText="1"/>
    </xf>
    <xf numFmtId="0" fontId="15" fillId="19" borderId="25" xfId="0" applyFont="1" applyFill="1" applyBorder="1" applyAlignment="1">
      <alignment horizontal="center"/>
    </xf>
    <xf numFmtId="165" fontId="15" fillId="19" borderId="25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/>
    <xf numFmtId="0" fontId="48" fillId="0" borderId="0" xfId="0" applyFont="1"/>
    <xf numFmtId="165" fontId="48" fillId="0" borderId="0" xfId="0" applyNumberFormat="1" applyFont="1"/>
    <xf numFmtId="14" fontId="15" fillId="0" borderId="7" xfId="0" applyNumberFormat="1" applyFont="1" applyBorder="1"/>
    <xf numFmtId="0" fontId="15" fillId="0" borderId="7" xfId="0" applyFont="1" applyBorder="1" applyAlignment="1">
      <alignment horizontal="left"/>
    </xf>
    <xf numFmtId="165" fontId="15" fillId="0" borderId="7" xfId="0" applyNumberFormat="1" applyFont="1" applyBorder="1"/>
    <xf numFmtId="14" fontId="15" fillId="0" borderId="7" xfId="0" applyNumberFormat="1" applyFont="1" applyBorder="1" applyAlignment="1">
      <alignment horizontal="left"/>
    </xf>
    <xf numFmtId="0" fontId="15" fillId="0" borderId="26" xfId="0" applyFont="1" applyBorder="1"/>
    <xf numFmtId="0" fontId="15" fillId="0" borderId="27" xfId="0" applyFont="1" applyBorder="1"/>
    <xf numFmtId="0" fontId="15" fillId="0" borderId="27" xfId="0" applyFont="1" applyBorder="1" applyAlignment="1">
      <alignment horizontal="center"/>
    </xf>
    <xf numFmtId="0" fontId="48" fillId="0" borderId="27" xfId="0" applyFont="1" applyBorder="1"/>
    <xf numFmtId="165" fontId="48" fillId="0" borderId="27" xfId="0" applyNumberFormat="1" applyFont="1" applyBorder="1"/>
    <xf numFmtId="165" fontId="15" fillId="0" borderId="0" xfId="0" applyNumberFormat="1" applyFont="1"/>
    <xf numFmtId="165" fontId="48" fillId="0" borderId="20" xfId="0" applyNumberFormat="1" applyFont="1" applyBorder="1"/>
    <xf numFmtId="0" fontId="48" fillId="0" borderId="0" xfId="0" applyFont="1" applyAlignment="1">
      <alignment horizontal="right"/>
    </xf>
    <xf numFmtId="0" fontId="49" fillId="19" borderId="25" xfId="0" applyFont="1" applyFill="1" applyBorder="1" applyAlignment="1">
      <alignment horizontal="center" wrapText="1"/>
    </xf>
    <xf numFmtId="0" fontId="49" fillId="19" borderId="25" xfId="0" applyFont="1" applyFill="1" applyBorder="1" applyAlignment="1">
      <alignment horizontal="center"/>
    </xf>
    <xf numFmtId="165" fontId="49" fillId="19" borderId="25" xfId="0" applyNumberFormat="1" applyFont="1" applyFill="1" applyBorder="1" applyAlignment="1">
      <alignment horizontal="center"/>
    </xf>
    <xf numFmtId="49" fontId="49" fillId="19" borderId="7" xfId="0" applyNumberFormat="1" applyFont="1" applyFill="1" applyBorder="1" applyAlignment="1">
      <alignment horizontal="center"/>
    </xf>
    <xf numFmtId="0" fontId="49" fillId="19" borderId="7" xfId="0" applyFont="1" applyFill="1" applyBorder="1" applyAlignment="1">
      <alignment horizontal="center" wrapText="1"/>
    </xf>
    <xf numFmtId="14" fontId="15" fillId="0" borderId="11" xfId="0" applyNumberFormat="1" applyFont="1" applyBorder="1"/>
    <xf numFmtId="49" fontId="15" fillId="0" borderId="7" xfId="0" applyNumberFormat="1" applyFont="1" applyBorder="1" applyAlignment="1">
      <alignment horizontal="center"/>
    </xf>
    <xf numFmtId="14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right"/>
    </xf>
    <xf numFmtId="14" fontId="15" fillId="0" borderId="23" xfId="0" applyNumberFormat="1" applyFont="1" applyBorder="1"/>
    <xf numFmtId="14" fontId="15" fillId="0" borderId="4" xfId="0" applyNumberFormat="1" applyFont="1" applyBorder="1" applyAlignment="1">
      <alignment horizontal="left"/>
    </xf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165" fontId="15" fillId="0" borderId="4" xfId="0" applyNumberFormat="1" applyFont="1" applyBorder="1"/>
    <xf numFmtId="49" fontId="15" fillId="0" borderId="4" xfId="0" applyNumberFormat="1" applyFont="1" applyBorder="1" applyAlignment="1">
      <alignment horizontal="center"/>
    </xf>
    <xf numFmtId="14" fontId="15" fillId="0" borderId="4" xfId="0" applyNumberFormat="1" applyFont="1" applyBorder="1" applyAlignment="1">
      <alignment horizontal="center"/>
    </xf>
    <xf numFmtId="0" fontId="15" fillId="0" borderId="0" xfId="0" applyFont="1" applyBorder="1"/>
    <xf numFmtId="49" fontId="15" fillId="0" borderId="7" xfId="0" applyNumberFormat="1" applyFont="1" applyBorder="1"/>
    <xf numFmtId="0" fontId="47" fillId="0" borderId="4" xfId="0" applyFont="1" applyBorder="1"/>
    <xf numFmtId="14" fontId="16" fillId="2" borderId="7" xfId="0" applyNumberFormat="1" applyFont="1" applyFill="1" applyBorder="1"/>
    <xf numFmtId="14" fontId="16" fillId="0" borderId="7" xfId="0" applyNumberFormat="1" applyFont="1" applyBorder="1"/>
    <xf numFmtId="14" fontId="16" fillId="0" borderId="7" xfId="0" applyNumberFormat="1" applyFont="1" applyBorder="1" applyAlignment="1">
      <alignment horizontal="right"/>
    </xf>
    <xf numFmtId="14" fontId="16" fillId="2" borderId="7" xfId="0" applyNumberFormat="1" applyFont="1" applyFill="1" applyBorder="1" applyAlignment="1">
      <alignment horizontal="center"/>
    </xf>
    <xf numFmtId="14" fontId="16" fillId="0" borderId="7" xfId="0" applyNumberFormat="1" applyFont="1" applyBorder="1" applyAlignment="1">
      <alignment horizontal="center"/>
    </xf>
    <xf numFmtId="17" fontId="15" fillId="2" borderId="7" xfId="0" applyNumberFormat="1" applyFont="1" applyFill="1" applyBorder="1" applyAlignment="1">
      <alignment horizontal="left"/>
    </xf>
    <xf numFmtId="17" fontId="16" fillId="2" borderId="7" xfId="0" applyNumberFormat="1" applyFont="1" applyFill="1" applyBorder="1" applyAlignment="1">
      <alignment horizontal="left"/>
    </xf>
    <xf numFmtId="14" fontId="50" fillId="0" borderId="7" xfId="0" applyNumberFormat="1" applyFont="1" applyBorder="1"/>
    <xf numFmtId="14" fontId="49" fillId="0" borderId="7" xfId="0" applyNumberFormat="1" applyFont="1" applyBorder="1" applyAlignment="1">
      <alignment horizontal="center" wrapText="1"/>
    </xf>
    <xf numFmtId="17" fontId="15" fillId="0" borderId="7" xfId="0" applyNumberFormat="1" applyFont="1" applyBorder="1"/>
    <xf numFmtId="165" fontId="15" fillId="0" borderId="7" xfId="0" applyNumberFormat="1" applyFont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48" fillId="0" borderId="7" xfId="0" applyFont="1" applyBorder="1"/>
    <xf numFmtId="0" fontId="51" fillId="0" borderId="0" xfId="0" applyFont="1"/>
    <xf numFmtId="14" fontId="52" fillId="0" borderId="7" xfId="0" applyNumberFormat="1" applyFont="1" applyBorder="1"/>
    <xf numFmtId="14" fontId="52" fillId="0" borderId="4" xfId="0" applyNumberFormat="1" applyFont="1" applyBorder="1"/>
    <xf numFmtId="0" fontId="52" fillId="0" borderId="7" xfId="0" applyFont="1" applyBorder="1"/>
    <xf numFmtId="49" fontId="21" fillId="0" borderId="0" xfId="0" applyNumberFormat="1" applyFont="1" applyAlignment="1">
      <alignment horizontal="center"/>
    </xf>
    <xf numFmtId="0" fontId="16" fillId="2" borderId="0" xfId="0" applyFont="1" applyFill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2" borderId="7" xfId="0" applyFont="1" applyFill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6" fillId="0" borderId="10" xfId="0" applyFont="1" applyBorder="1"/>
    <xf numFmtId="0" fontId="16" fillId="2" borderId="10" xfId="0" applyFont="1" applyFill="1" applyBorder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49" fontId="16" fillId="2" borderId="7" xfId="0" applyNumberFormat="1" applyFont="1" applyFill="1" applyBorder="1" applyAlignment="1">
      <alignment horizontal="center"/>
    </xf>
    <xf numFmtId="0" fontId="16" fillId="2" borderId="0" xfId="0" applyFont="1" applyFill="1"/>
    <xf numFmtId="49" fontId="13" fillId="2" borderId="7" xfId="0" applyNumberFormat="1" applyFont="1" applyFill="1" applyBorder="1" applyAlignment="1">
      <alignment horizontal="center"/>
    </xf>
    <xf numFmtId="0" fontId="13" fillId="2" borderId="7" xfId="0" applyFont="1" applyFill="1" applyBorder="1"/>
    <xf numFmtId="0" fontId="13" fillId="2" borderId="7" xfId="0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center"/>
    </xf>
    <xf numFmtId="0" fontId="13" fillId="2" borderId="6" xfId="0" applyFont="1" applyFill="1" applyBorder="1"/>
    <xf numFmtId="0" fontId="13" fillId="2" borderId="11" xfId="0" applyFont="1" applyFill="1" applyBorder="1" applyAlignment="1">
      <alignment horizontal="center"/>
    </xf>
    <xf numFmtId="49" fontId="13" fillId="2" borderId="0" xfId="0" applyNumberFormat="1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53" fillId="0" borderId="0" xfId="0" applyFont="1"/>
    <xf numFmtId="0" fontId="53" fillId="2" borderId="10" xfId="0" applyFont="1" applyFill="1" applyBorder="1"/>
    <xf numFmtId="0" fontId="53" fillId="2" borderId="7" xfId="0" applyFont="1" applyFill="1" applyBorder="1"/>
    <xf numFmtId="0" fontId="53" fillId="2" borderId="4" xfId="0" applyFont="1" applyFill="1" applyBorder="1"/>
    <xf numFmtId="0" fontId="53" fillId="2" borderId="5" xfId="0" applyFont="1" applyFill="1" applyBorder="1"/>
    <xf numFmtId="0" fontId="53" fillId="2" borderId="0" xfId="0" applyFont="1" applyFill="1"/>
    <xf numFmtId="165" fontId="53" fillId="2" borderId="7" xfId="0" applyNumberFormat="1" applyFont="1" applyFill="1" applyBorder="1"/>
    <xf numFmtId="165" fontId="53" fillId="2" borderId="4" xfId="0" applyNumberFormat="1" applyFont="1" applyFill="1" applyBorder="1"/>
    <xf numFmtId="14" fontId="53" fillId="2" borderId="5" xfId="0" applyNumberFormat="1" applyFont="1" applyFill="1" applyBorder="1"/>
    <xf numFmtId="0" fontId="55" fillId="0" borderId="0" xfId="0" applyFont="1"/>
    <xf numFmtId="0" fontId="55" fillId="0" borderId="0" xfId="0" applyFont="1" applyBorder="1"/>
    <xf numFmtId="0" fontId="53" fillId="2" borderId="2" xfId="0" applyFont="1" applyFill="1" applyBorder="1"/>
    <xf numFmtId="0" fontId="53" fillId="2" borderId="9" xfId="0" applyFont="1" applyFill="1" applyBorder="1"/>
    <xf numFmtId="0" fontId="57" fillId="2" borderId="11" xfId="0" applyFont="1" applyFill="1" applyBorder="1"/>
    <xf numFmtId="0" fontId="57" fillId="2" borderId="5" xfId="0" applyFont="1" applyFill="1" applyBorder="1"/>
    <xf numFmtId="165" fontId="53" fillId="0" borderId="0" xfId="0" applyNumberFormat="1" applyFont="1"/>
    <xf numFmtId="0" fontId="54" fillId="2" borderId="7" xfId="0" applyFont="1" applyFill="1" applyBorder="1"/>
    <xf numFmtId="0" fontId="57" fillId="2" borderId="7" xfId="0" applyFont="1" applyFill="1" applyBorder="1"/>
    <xf numFmtId="165" fontId="57" fillId="2" borderId="5" xfId="0" applyNumberFormat="1" applyFont="1" applyFill="1" applyBorder="1"/>
    <xf numFmtId="0" fontId="58" fillId="2" borderId="7" xfId="0" applyFont="1" applyFill="1" applyBorder="1" applyAlignment="1">
      <alignment horizontal="center"/>
    </xf>
    <xf numFmtId="0" fontId="58" fillId="0" borderId="0" xfId="0" applyFont="1"/>
    <xf numFmtId="165" fontId="58" fillId="0" borderId="0" xfId="0" applyNumberFormat="1" applyFont="1"/>
    <xf numFmtId="165" fontId="58" fillId="2" borderId="10" xfId="0" applyNumberFormat="1" applyFont="1" applyFill="1" applyBorder="1"/>
    <xf numFmtId="165" fontId="58" fillId="2" borderId="7" xfId="0" applyNumberFormat="1" applyFont="1" applyFill="1" applyBorder="1"/>
    <xf numFmtId="165" fontId="58" fillId="2" borderId="4" xfId="0" applyNumberFormat="1" applyFont="1" applyFill="1" applyBorder="1"/>
    <xf numFmtId="165" fontId="58" fillId="2" borderId="11" xfId="0" applyNumberFormat="1" applyFont="1" applyFill="1" applyBorder="1"/>
    <xf numFmtId="165" fontId="58" fillId="2" borderId="0" xfId="0" applyNumberFormat="1" applyFont="1" applyFill="1"/>
    <xf numFmtId="165" fontId="61" fillId="0" borderId="0" xfId="0" applyNumberFormat="1" applyFont="1"/>
    <xf numFmtId="49" fontId="58" fillId="0" borderId="8" xfId="0" applyNumberFormat="1" applyFont="1" applyBorder="1" applyAlignment="1">
      <alignment horizontal="center"/>
    </xf>
    <xf numFmtId="49" fontId="58" fillId="0" borderId="0" xfId="0" applyNumberFormat="1" applyFont="1" applyBorder="1" applyAlignment="1">
      <alignment horizontal="center"/>
    </xf>
    <xf numFmtId="165" fontId="59" fillId="2" borderId="10" xfId="0" applyNumberFormat="1" applyFont="1" applyFill="1" applyBorder="1"/>
    <xf numFmtId="165" fontId="59" fillId="2" borderId="7" xfId="0" applyNumberFormat="1" applyFont="1" applyFill="1" applyBorder="1"/>
    <xf numFmtId="165" fontId="59" fillId="2" borderId="9" xfId="0" applyNumberFormat="1" applyFont="1" applyFill="1" applyBorder="1"/>
    <xf numFmtId="165" fontId="59" fillId="2" borderId="5" xfId="0" applyNumberFormat="1" applyFont="1" applyFill="1" applyBorder="1"/>
    <xf numFmtId="165" fontId="58" fillId="2" borderId="9" xfId="0" applyNumberFormat="1" applyFont="1" applyFill="1" applyBorder="1"/>
    <xf numFmtId="165" fontId="58" fillId="2" borderId="5" xfId="0" applyNumberFormat="1" applyFont="1" applyFill="1" applyBorder="1"/>
    <xf numFmtId="165" fontId="58" fillId="2" borderId="2" xfId="0" applyNumberFormat="1" applyFont="1" applyFill="1" applyBorder="1"/>
    <xf numFmtId="0" fontId="58" fillId="2" borderId="7" xfId="0" applyFont="1" applyFill="1" applyBorder="1"/>
    <xf numFmtId="165" fontId="58" fillId="2" borderId="19" xfId="0" applyNumberFormat="1" applyFont="1" applyFill="1" applyBorder="1"/>
    <xf numFmtId="0" fontId="59" fillId="2" borderId="5" xfId="0" applyFont="1" applyFill="1" applyBorder="1"/>
    <xf numFmtId="165" fontId="62" fillId="2" borderId="6" xfId="0" applyNumberFormat="1" applyFont="1" applyFill="1" applyBorder="1"/>
    <xf numFmtId="2" fontId="58" fillId="2" borderId="7" xfId="0" applyNumberFormat="1" applyFont="1" applyFill="1" applyBorder="1"/>
    <xf numFmtId="2" fontId="60" fillId="2" borderId="7" xfId="0" applyNumberFormat="1" applyFont="1" applyFill="1" applyBorder="1"/>
    <xf numFmtId="0" fontId="59" fillId="2" borderId="7" xfId="0" applyFont="1" applyFill="1" applyBorder="1"/>
    <xf numFmtId="165" fontId="58" fillId="2" borderId="16" xfId="0" applyNumberFormat="1" applyFont="1" applyFill="1" applyBorder="1"/>
    <xf numFmtId="49" fontId="53" fillId="0" borderId="4" xfId="0" applyNumberFormat="1" applyFont="1" applyBorder="1" applyAlignment="1">
      <alignment horizontal="center"/>
    </xf>
    <xf numFmtId="0" fontId="53" fillId="0" borderId="4" xfId="0" applyFont="1" applyBorder="1"/>
    <xf numFmtId="0" fontId="53" fillId="2" borderId="4" xfId="0" applyFont="1" applyFill="1" applyBorder="1" applyAlignment="1">
      <alignment horizontal="center"/>
    </xf>
    <xf numFmtId="166" fontId="53" fillId="2" borderId="7" xfId="0" applyNumberFormat="1" applyFont="1" applyFill="1" applyBorder="1"/>
    <xf numFmtId="165" fontId="57" fillId="2" borderId="2" xfId="0" applyNumberFormat="1" applyFont="1" applyFill="1" applyBorder="1"/>
    <xf numFmtId="0" fontId="56" fillId="2" borderId="3" xfId="0" applyFont="1" applyFill="1" applyBorder="1"/>
    <xf numFmtId="165" fontId="57" fillId="2" borderId="7" xfId="0" applyNumberFormat="1" applyFont="1" applyFill="1" applyBorder="1"/>
    <xf numFmtId="165" fontId="57" fillId="2" borderId="4" xfId="0" applyNumberFormat="1" applyFont="1" applyFill="1" applyBorder="1"/>
    <xf numFmtId="49" fontId="13" fillId="2" borderId="12" xfId="0" applyNumberFormat="1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53" fillId="2" borderId="13" xfId="0" applyFont="1" applyFill="1" applyBorder="1" applyAlignment="1">
      <alignment horizontal="center"/>
    </xf>
    <xf numFmtId="165" fontId="58" fillId="2" borderId="13" xfId="0" applyNumberFormat="1" applyFont="1" applyFill="1" applyBorder="1" applyAlignment="1">
      <alignment horizontal="center"/>
    </xf>
    <xf numFmtId="165" fontId="58" fillId="2" borderId="14" xfId="0" applyNumberFormat="1" applyFont="1" applyFill="1" applyBorder="1" applyAlignment="1">
      <alignment horizontal="center"/>
    </xf>
    <xf numFmtId="165" fontId="58" fillId="2" borderId="15" xfId="0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49" fontId="53" fillId="0" borderId="7" xfId="0" applyNumberFormat="1" applyFont="1" applyBorder="1" applyAlignment="1">
      <alignment horizontal="center" vertical="center"/>
    </xf>
    <xf numFmtId="165" fontId="31" fillId="0" borderId="7" xfId="0" applyNumberFormat="1" applyFont="1" applyBorder="1" applyAlignment="1">
      <alignment horizontal="center" vertical="center"/>
    </xf>
    <xf numFmtId="165" fontId="31" fillId="5" borderId="7" xfId="0" applyNumberFormat="1" applyFont="1" applyFill="1" applyBorder="1" applyAlignment="1">
      <alignment horizontal="center" vertical="center"/>
    </xf>
    <xf numFmtId="165" fontId="31" fillId="17" borderId="7" xfId="0" applyNumberFormat="1" applyFont="1" applyFill="1" applyBorder="1" applyAlignment="1">
      <alignment horizontal="center" vertical="center"/>
    </xf>
    <xf numFmtId="49" fontId="31" fillId="0" borderId="7" xfId="0" applyNumberFormat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49" fontId="31" fillId="0" borderId="7" xfId="0" applyNumberFormat="1" applyFont="1" applyBorder="1" applyAlignment="1">
      <alignment horizontal="center" vertical="center"/>
    </xf>
    <xf numFmtId="49" fontId="53" fillId="2" borderId="7" xfId="0" applyNumberFormat="1" applyFont="1" applyFill="1" applyBorder="1" applyAlignment="1">
      <alignment horizontal="center" vertical="center"/>
    </xf>
    <xf numFmtId="165" fontId="31" fillId="2" borderId="7" xfId="0" applyNumberFormat="1" applyFont="1" applyFill="1" applyBorder="1" applyAlignment="1">
      <alignment horizontal="center" vertical="center"/>
    </xf>
    <xf numFmtId="165" fontId="31" fillId="18" borderId="7" xfId="0" applyNumberFormat="1" applyFont="1" applyFill="1" applyBorder="1" applyAlignment="1">
      <alignment horizontal="center" vertical="center"/>
    </xf>
    <xf numFmtId="49" fontId="31" fillId="2" borderId="7" xfId="0" applyNumberFormat="1" applyFont="1" applyFill="1" applyBorder="1" applyAlignment="1">
      <alignment horizontal="center" vertical="center" wrapText="1"/>
    </xf>
    <xf numFmtId="14" fontId="31" fillId="2" borderId="7" xfId="0" applyNumberFormat="1" applyFont="1" applyFill="1" applyBorder="1" applyAlignment="1">
      <alignment horizontal="center" vertical="center"/>
    </xf>
    <xf numFmtId="49" fontId="31" fillId="2" borderId="7" xfId="0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63" fillId="2" borderId="0" xfId="0" applyFont="1" applyFill="1" applyAlignment="1">
      <alignment vertical="center"/>
    </xf>
    <xf numFmtId="165" fontId="16" fillId="0" borderId="0" xfId="0" applyNumberFormat="1" applyFont="1"/>
    <xf numFmtId="0" fontId="21" fillId="2" borderId="2" xfId="0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right" vertical="center"/>
    </xf>
    <xf numFmtId="0" fontId="16" fillId="17" borderId="10" xfId="0" applyFont="1" applyFill="1" applyBorder="1" applyAlignment="1">
      <alignment horizontal="right"/>
    </xf>
    <xf numFmtId="165" fontId="24" fillId="17" borderId="10" xfId="0" applyNumberFormat="1" applyFont="1" applyFill="1" applyBorder="1" applyAlignment="1">
      <alignment horizontal="right" vertical="center"/>
    </xf>
    <xf numFmtId="0" fontId="16" fillId="19" borderId="10" xfId="0" applyFont="1" applyFill="1" applyBorder="1" applyAlignment="1">
      <alignment horizontal="right"/>
    </xf>
    <xf numFmtId="165" fontId="24" fillId="19" borderId="10" xfId="0" applyNumberFormat="1" applyFont="1" applyFill="1" applyBorder="1" applyAlignment="1">
      <alignment horizontal="right" vertical="center"/>
    </xf>
    <xf numFmtId="165" fontId="24" fillId="17" borderId="7" xfId="0" applyNumberFormat="1" applyFont="1" applyFill="1" applyBorder="1" applyAlignment="1">
      <alignment horizontal="right" vertical="center"/>
    </xf>
    <xf numFmtId="0" fontId="16" fillId="17" borderId="7" xfId="0" applyFont="1" applyFill="1" applyBorder="1" applyAlignment="1">
      <alignment horizontal="right"/>
    </xf>
    <xf numFmtId="0" fontId="16" fillId="19" borderId="7" xfId="0" applyFont="1" applyFill="1" applyBorder="1" applyAlignment="1">
      <alignment horizontal="right"/>
    </xf>
    <xf numFmtId="165" fontId="15" fillId="17" borderId="7" xfId="0" applyNumberFormat="1" applyFont="1" applyFill="1" applyBorder="1" applyAlignment="1">
      <alignment horizontal="right" vertical="center"/>
    </xf>
    <xf numFmtId="165" fontId="16" fillId="0" borderId="0" xfId="0" applyNumberFormat="1" applyFont="1" applyAlignment="1"/>
    <xf numFmtId="165" fontId="16" fillId="0" borderId="0" xfId="0" applyNumberFormat="1" applyFont="1" applyAlignment="1">
      <alignment vertical="center"/>
    </xf>
    <xf numFmtId="165" fontId="24" fillId="2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Border="1" applyAlignment="1">
      <alignment wrapText="1"/>
    </xf>
    <xf numFmtId="165" fontId="16" fillId="0" borderId="0" xfId="0" applyNumberFormat="1" applyFont="1" applyBorder="1"/>
    <xf numFmtId="4" fontId="16" fillId="2" borderId="0" xfId="0" applyNumberFormat="1" applyFont="1" applyFill="1" applyBorder="1" applyAlignment="1">
      <alignment wrapText="1"/>
    </xf>
    <xf numFmtId="4" fontId="16" fillId="2" borderId="0" xfId="0" applyNumberFormat="1" applyFont="1" applyFill="1" applyBorder="1"/>
    <xf numFmtId="4" fontId="16" fillId="0" borderId="0" xfId="0" applyNumberFormat="1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1" xfId="0" applyBorder="1"/>
    <xf numFmtId="0" fontId="15" fillId="0" borderId="0" xfId="0" applyFont="1" applyFill="1" applyBorder="1" applyAlignment="1">
      <alignment horizontal="center" vertical="center"/>
    </xf>
    <xf numFmtId="43" fontId="7" fillId="0" borderId="6" xfId="1" applyFont="1" applyBorder="1" applyAlignment="1">
      <alignment horizontal="right"/>
    </xf>
    <xf numFmtId="0" fontId="13" fillId="5" borderId="7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right" vertical="center"/>
    </xf>
    <xf numFmtId="165" fontId="0" fillId="0" borderId="0" xfId="0" applyNumberFormat="1" applyAlignment="1">
      <alignment horizontal="right"/>
    </xf>
    <xf numFmtId="165" fontId="9" fillId="2" borderId="7" xfId="0" applyNumberFormat="1" applyFont="1" applyFill="1" applyBorder="1" applyAlignment="1">
      <alignment horizontal="right" vertical="center"/>
    </xf>
    <xf numFmtId="165" fontId="7" fillId="0" borderId="7" xfId="0" applyNumberFormat="1" applyFont="1" applyFill="1" applyBorder="1" applyAlignment="1">
      <alignment horizontal="right" vertical="center"/>
    </xf>
    <xf numFmtId="165" fontId="29" fillId="0" borderId="7" xfId="0" applyNumberFormat="1" applyFont="1" applyFill="1" applyBorder="1" applyAlignment="1">
      <alignment horizontal="right" vertical="center"/>
    </xf>
    <xf numFmtId="165" fontId="0" fillId="0" borderId="7" xfId="0" applyNumberFormat="1" applyFill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165" fontId="0" fillId="0" borderId="7" xfId="0" applyNumberFormat="1" applyBorder="1" applyAlignment="1">
      <alignment horizontal="right"/>
    </xf>
    <xf numFmtId="165" fontId="43" fillId="2" borderId="7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38" fillId="0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5" fontId="0" fillId="0" borderId="6" xfId="0" applyNumberFormat="1" applyBorder="1" applyAlignment="1">
      <alignment horizontal="right"/>
    </xf>
    <xf numFmtId="0" fontId="58" fillId="0" borderId="7" xfId="0" applyFont="1" applyBorder="1"/>
    <xf numFmtId="0" fontId="58" fillId="0" borderId="7" xfId="0" applyFont="1" applyBorder="1" applyAlignment="1">
      <alignment wrapText="1"/>
    </xf>
    <xf numFmtId="0" fontId="58" fillId="2" borderId="7" xfId="0" applyFont="1" applyFill="1" applyBorder="1" applyAlignment="1">
      <alignment horizontal="center" vertical="center"/>
    </xf>
    <xf numFmtId="0" fontId="64" fillId="2" borderId="7" xfId="0" applyFont="1" applyFill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center" vertical="center"/>
    </xf>
    <xf numFmtId="0" fontId="64" fillId="13" borderId="7" xfId="0" applyFont="1" applyFill="1" applyBorder="1" applyAlignment="1">
      <alignment horizontal="center" vertical="center"/>
    </xf>
    <xf numFmtId="0" fontId="59" fillId="7" borderId="7" xfId="0" applyFont="1" applyFill="1" applyBorder="1" applyAlignment="1">
      <alignment horizontal="center" vertical="center"/>
    </xf>
    <xf numFmtId="0" fontId="59" fillId="13" borderId="7" xfId="0" applyFont="1" applyFill="1" applyBorder="1" applyAlignment="1">
      <alignment horizontal="center" vertical="center"/>
    </xf>
    <xf numFmtId="165" fontId="59" fillId="13" borderId="7" xfId="0" applyNumberFormat="1" applyFont="1" applyFill="1" applyBorder="1" applyAlignment="1">
      <alignment horizontal="center" vertical="center"/>
    </xf>
    <xf numFmtId="0" fontId="59" fillId="15" borderId="7" xfId="0" applyFont="1" applyFill="1" applyBorder="1" applyAlignment="1">
      <alignment horizontal="center" vertical="center"/>
    </xf>
    <xf numFmtId="0" fontId="59" fillId="7" borderId="4" xfId="0" applyFont="1" applyFill="1" applyBorder="1" applyAlignment="1">
      <alignment horizontal="center" vertical="center"/>
    </xf>
    <xf numFmtId="0" fontId="59" fillId="2" borderId="4" xfId="0" applyFont="1" applyFill="1" applyBorder="1" applyAlignment="1">
      <alignment horizontal="center" vertical="center"/>
    </xf>
    <xf numFmtId="165" fontId="59" fillId="2" borderId="4" xfId="0" applyNumberFormat="1" applyFont="1" applyFill="1" applyBorder="1" applyAlignment="1">
      <alignment horizontal="center" vertical="center"/>
    </xf>
    <xf numFmtId="0" fontId="58" fillId="2" borderId="7" xfId="0" applyFont="1" applyFill="1" applyBorder="1" applyAlignment="1">
      <alignment vertical="center"/>
    </xf>
    <xf numFmtId="0" fontId="58" fillId="0" borderId="7" xfId="0" applyFont="1" applyBorder="1" applyAlignment="1">
      <alignment horizontal="center" vertical="center"/>
    </xf>
    <xf numFmtId="0" fontId="58" fillId="0" borderId="7" xfId="0" applyFont="1" applyBorder="1" applyAlignment="1">
      <alignment vertical="center" wrapText="1"/>
    </xf>
    <xf numFmtId="0" fontId="58" fillId="0" borderId="7" xfId="0" applyFont="1" applyBorder="1" applyAlignment="1">
      <alignment vertical="center"/>
    </xf>
    <xf numFmtId="0" fontId="58" fillId="13" borderId="7" xfId="0" applyFont="1" applyFill="1" applyBorder="1" applyAlignment="1">
      <alignment horizontal="center" vertical="center"/>
    </xf>
    <xf numFmtId="0" fontId="58" fillId="0" borderId="7" xfId="0" applyFont="1" applyBorder="1" applyAlignment="1">
      <alignment horizontal="left" vertical="center" wrapText="1"/>
    </xf>
    <xf numFmtId="0" fontId="58" fillId="13" borderId="7" xfId="0" applyFont="1" applyFill="1" applyBorder="1" applyAlignment="1">
      <alignment horizontal="center" vertical="center" wrapText="1"/>
    </xf>
    <xf numFmtId="0" fontId="60" fillId="13" borderId="7" xfId="0" applyFont="1" applyFill="1" applyBorder="1" applyAlignment="1">
      <alignment horizontal="center" vertical="center"/>
    </xf>
    <xf numFmtId="0" fontId="58" fillId="0" borderId="0" xfId="0" applyFont="1" applyAlignment="1">
      <alignment wrapText="1"/>
    </xf>
    <xf numFmtId="0" fontId="58" fillId="2" borderId="0" xfId="0" applyFont="1" applyFill="1"/>
    <xf numFmtId="0" fontId="58" fillId="0" borderId="7" xfId="0" applyFont="1" applyBorder="1" applyAlignment="1">
      <alignment horizontal="center"/>
    </xf>
    <xf numFmtId="0" fontId="58" fillId="7" borderId="7" xfId="0" applyFont="1" applyFill="1" applyBorder="1" applyAlignment="1">
      <alignment horizontal="center" vertical="center" wrapText="1"/>
    </xf>
    <xf numFmtId="0" fontId="59" fillId="15" borderId="7" xfId="0" applyFont="1" applyFill="1" applyBorder="1" applyAlignment="1">
      <alignment horizontal="center" vertical="center" wrapText="1"/>
    </xf>
    <xf numFmtId="0" fontId="59" fillId="7" borderId="7" xfId="0" applyFont="1" applyFill="1" applyBorder="1" applyAlignment="1">
      <alignment horizontal="center" vertical="center" wrapText="1"/>
    </xf>
    <xf numFmtId="0" fontId="59" fillId="13" borderId="7" xfId="0" applyFont="1" applyFill="1" applyBorder="1" applyAlignment="1">
      <alignment horizontal="center" vertical="center" wrapText="1"/>
    </xf>
    <xf numFmtId="165" fontId="59" fillId="13" borderId="7" xfId="0" applyNumberFormat="1" applyFont="1" applyFill="1" applyBorder="1" applyAlignment="1">
      <alignment horizontal="center" vertical="center" wrapText="1"/>
    </xf>
    <xf numFmtId="165" fontId="58" fillId="0" borderId="7" xfId="0" applyNumberFormat="1" applyFont="1" applyBorder="1" applyAlignment="1">
      <alignment vertical="center" wrapText="1"/>
    </xf>
    <xf numFmtId="165" fontId="58" fillId="0" borderId="4" xfId="0" applyNumberFormat="1" applyFont="1" applyBorder="1" applyAlignment="1">
      <alignment vertical="center" wrapText="1"/>
    </xf>
    <xf numFmtId="0" fontId="60" fillId="7" borderId="7" xfId="0" applyFont="1" applyFill="1" applyBorder="1" applyAlignment="1">
      <alignment horizontal="center" vertical="center" wrapText="1"/>
    </xf>
    <xf numFmtId="0" fontId="60" fillId="13" borderId="7" xfId="0" applyFont="1" applyFill="1" applyBorder="1" applyAlignment="1">
      <alignment horizontal="center" vertical="center" wrapText="1"/>
    </xf>
    <xf numFmtId="165" fontId="60" fillId="13" borderId="7" xfId="0" applyNumberFormat="1" applyFont="1" applyFill="1" applyBorder="1" applyAlignment="1">
      <alignment horizontal="center" vertical="center" wrapText="1"/>
    </xf>
    <xf numFmtId="0" fontId="58" fillId="15" borderId="7" xfId="0" applyFont="1" applyFill="1" applyBorder="1" applyAlignment="1">
      <alignment horizontal="center" vertical="center" wrapText="1"/>
    </xf>
    <xf numFmtId="0" fontId="58" fillId="7" borderId="7" xfId="0" applyFont="1" applyFill="1" applyBorder="1" applyAlignment="1">
      <alignment vertical="center" wrapText="1"/>
    </xf>
    <xf numFmtId="0" fontId="58" fillId="0" borderId="5" xfId="0" applyFont="1" applyBorder="1" applyAlignment="1">
      <alignment vertical="center" wrapText="1"/>
    </xf>
    <xf numFmtId="165" fontId="58" fillId="7" borderId="20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right"/>
    </xf>
    <xf numFmtId="165" fontId="59" fillId="7" borderId="4" xfId="0" applyNumberFormat="1" applyFont="1" applyFill="1" applyBorder="1" applyAlignment="1">
      <alignment horizontal="right" vertical="center"/>
    </xf>
    <xf numFmtId="165" fontId="59" fillId="7" borderId="7" xfId="0" applyNumberFormat="1" applyFont="1" applyFill="1" applyBorder="1" applyAlignment="1">
      <alignment horizontal="right" vertical="center" wrapText="1"/>
    </xf>
    <xf numFmtId="165" fontId="58" fillId="7" borderId="7" xfId="0" applyNumberFormat="1" applyFont="1" applyFill="1" applyBorder="1" applyAlignment="1">
      <alignment horizontal="right" vertical="center" wrapText="1"/>
    </xf>
    <xf numFmtId="0" fontId="58" fillId="0" borderId="0" xfId="0" applyFont="1" applyAlignment="1">
      <alignment horizontal="right"/>
    </xf>
    <xf numFmtId="165" fontId="59" fillId="7" borderId="7" xfId="0" applyNumberFormat="1" applyFont="1" applyFill="1" applyBorder="1" applyAlignment="1">
      <alignment horizontal="right" vertical="center"/>
    </xf>
    <xf numFmtId="165" fontId="59" fillId="15" borderId="7" xfId="0" applyNumberFormat="1" applyFont="1" applyFill="1" applyBorder="1" applyAlignment="1">
      <alignment horizontal="right" vertical="center"/>
    </xf>
    <xf numFmtId="165" fontId="59" fillId="15" borderId="7" xfId="0" applyNumberFormat="1" applyFont="1" applyFill="1" applyBorder="1" applyAlignment="1">
      <alignment horizontal="right" vertical="center" wrapText="1"/>
    </xf>
    <xf numFmtId="165" fontId="58" fillId="15" borderId="7" xfId="0" applyNumberFormat="1" applyFont="1" applyFill="1" applyBorder="1" applyAlignment="1">
      <alignment horizontal="right" vertical="center" wrapText="1"/>
    </xf>
    <xf numFmtId="165" fontId="60" fillId="7" borderId="7" xfId="0" applyNumberFormat="1" applyFont="1" applyFill="1" applyBorder="1" applyAlignment="1">
      <alignment horizontal="right" vertical="center" wrapText="1"/>
    </xf>
    <xf numFmtId="165" fontId="59" fillId="13" borderId="7" xfId="0" applyNumberFormat="1" applyFont="1" applyFill="1" applyBorder="1" applyAlignment="1">
      <alignment horizontal="right" vertical="center"/>
    </xf>
    <xf numFmtId="165" fontId="58" fillId="13" borderId="7" xfId="0" applyNumberFormat="1" applyFont="1" applyFill="1" applyBorder="1" applyAlignment="1">
      <alignment horizontal="right" vertical="center" wrapText="1"/>
    </xf>
    <xf numFmtId="165" fontId="60" fillId="13" borderId="7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/>
    </xf>
    <xf numFmtId="0" fontId="64" fillId="13" borderId="7" xfId="0" applyFont="1" applyFill="1" applyBorder="1" applyAlignment="1">
      <alignment horizontal="right" vertical="center"/>
    </xf>
    <xf numFmtId="0" fontId="58" fillId="13" borderId="7" xfId="0" applyFont="1" applyFill="1" applyBorder="1" applyAlignment="1">
      <alignment horizontal="right" vertical="center"/>
    </xf>
    <xf numFmtId="165" fontId="58" fillId="13" borderId="7" xfId="0" applyNumberFormat="1" applyFont="1" applyFill="1" applyBorder="1" applyAlignment="1">
      <alignment horizontal="right" vertical="center"/>
    </xf>
    <xf numFmtId="165" fontId="60" fillId="13" borderId="7" xfId="0" applyNumberFormat="1" applyFont="1" applyFill="1" applyBorder="1" applyAlignment="1">
      <alignment horizontal="right" vertical="center"/>
    </xf>
    <xf numFmtId="0" fontId="58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5" fontId="58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49" fontId="10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1" fillId="0" borderId="0" xfId="0" applyFont="1" applyAlignment="1">
      <alignment wrapText="1"/>
    </xf>
    <xf numFmtId="0" fontId="16" fillId="0" borderId="0" xfId="0" applyFont="1" applyAlignment="1">
      <alignment wrapText="1"/>
    </xf>
    <xf numFmtId="49" fontId="13" fillId="2" borderId="0" xfId="0" applyNumberFormat="1" applyFont="1" applyFill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/>
    <xf numFmtId="0" fontId="16" fillId="17" borderId="7" xfId="0" applyFont="1" applyFill="1" applyBorder="1" applyAlignment="1">
      <alignment horizontal="center" vertical="center"/>
    </xf>
    <xf numFmtId="0" fontId="16" fillId="19" borderId="7" xfId="0" applyFont="1" applyFill="1" applyBorder="1" applyAlignment="1">
      <alignment horizontal="center" vertical="center"/>
    </xf>
    <xf numFmtId="0" fontId="16" fillId="19" borderId="5" xfId="0" applyFont="1" applyFill="1" applyBorder="1" applyAlignment="1">
      <alignment horizontal="center" vertical="center"/>
    </xf>
    <xf numFmtId="0" fontId="16" fillId="19" borderId="11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vertical="center"/>
    </xf>
    <xf numFmtId="0" fontId="34" fillId="2" borderId="11" xfId="0" applyFont="1" applyFill="1" applyBorder="1" applyAlignment="1">
      <alignment vertical="center"/>
    </xf>
    <xf numFmtId="0" fontId="16" fillId="17" borderId="5" xfId="0" applyFont="1" applyFill="1" applyBorder="1" applyAlignment="1">
      <alignment horizontal="center" vertical="center"/>
    </xf>
    <xf numFmtId="0" fontId="16" fillId="17" borderId="1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58" fillId="0" borderId="7" xfId="0" applyFont="1" applyBorder="1" applyAlignment="1">
      <alignment horizontal="center"/>
    </xf>
    <xf numFmtId="0" fontId="60" fillId="2" borderId="7" xfId="0" applyFont="1" applyFill="1" applyBorder="1" applyAlignment="1">
      <alignment horizontal="center" vertical="center"/>
    </xf>
    <xf numFmtId="0" fontId="58" fillId="7" borderId="7" xfId="0" applyFont="1" applyFill="1" applyBorder="1" applyAlignment="1">
      <alignment horizontal="center"/>
    </xf>
    <xf numFmtId="0" fontId="58" fillId="13" borderId="7" xfId="0" applyFont="1" applyFill="1" applyBorder="1" applyAlignment="1">
      <alignment horizontal="center"/>
    </xf>
    <xf numFmtId="0" fontId="58" fillId="15" borderId="7" xfId="0" applyFont="1" applyFill="1" applyBorder="1" applyAlignment="1">
      <alignment horizontal="center"/>
    </xf>
    <xf numFmtId="0" fontId="41" fillId="0" borderId="0" xfId="0" applyFont="1" applyAlignment="1">
      <alignment horizontal="center" wrapText="1"/>
    </xf>
    <xf numFmtId="17" fontId="58" fillId="13" borderId="5" xfId="0" applyNumberFormat="1" applyFont="1" applyFill="1" applyBorder="1" applyAlignment="1">
      <alignment horizontal="center"/>
    </xf>
    <xf numFmtId="0" fontId="58" fillId="13" borderId="11" xfId="0" applyFont="1" applyFill="1" applyBorder="1" applyAlignment="1">
      <alignment horizontal="center"/>
    </xf>
    <xf numFmtId="0" fontId="29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1" fillId="0" borderId="7" xfId="0" applyFont="1" applyBorder="1" applyAlignment="1">
      <alignment horizontal="center" wrapText="1"/>
    </xf>
    <xf numFmtId="0" fontId="0" fillId="0" borderId="7" xfId="0" applyFont="1" applyBorder="1" applyAlignment="1">
      <alignment wrapText="1"/>
    </xf>
    <xf numFmtId="0" fontId="35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D7" sqref="D7"/>
    </sheetView>
  </sheetViews>
  <sheetFormatPr baseColWidth="10" defaultRowHeight="15" x14ac:dyDescent="0.25"/>
  <cols>
    <col min="1" max="1" width="4.85546875" customWidth="1"/>
    <col min="2" max="2" width="16" customWidth="1"/>
    <col min="5" max="5" width="9.7109375" customWidth="1"/>
    <col min="11" max="11" width="10.28515625" customWidth="1"/>
  </cols>
  <sheetData>
    <row r="1" spans="1:13" ht="15.75" x14ac:dyDescent="0.25">
      <c r="A1" t="s">
        <v>19</v>
      </c>
      <c r="F1" s="2"/>
      <c r="G1" s="2"/>
      <c r="H1" s="20"/>
      <c r="I1" s="2"/>
      <c r="J1" s="2"/>
    </row>
    <row r="2" spans="1:13" ht="15.75" x14ac:dyDescent="0.25">
      <c r="A2" t="s">
        <v>1781</v>
      </c>
      <c r="F2" s="2"/>
      <c r="G2" s="2"/>
      <c r="H2" s="20"/>
      <c r="I2" s="2"/>
      <c r="J2" s="2"/>
    </row>
    <row r="3" spans="1:13" ht="17.25" x14ac:dyDescent="0.35">
      <c r="A3" s="883" t="s">
        <v>41</v>
      </c>
      <c r="B3" s="884"/>
      <c r="C3" s="884"/>
      <c r="D3" s="884"/>
      <c r="E3" s="884"/>
      <c r="F3" s="884"/>
      <c r="G3" s="2"/>
      <c r="H3" s="20"/>
      <c r="I3" s="2"/>
      <c r="J3" s="2"/>
    </row>
    <row r="4" spans="1:13" ht="21" x14ac:dyDescent="0.35">
      <c r="A4" s="882" t="s">
        <v>40</v>
      </c>
      <c r="B4" s="882"/>
      <c r="C4" s="882"/>
      <c r="D4" s="882"/>
      <c r="E4" s="882"/>
      <c r="F4" s="2"/>
      <c r="G4" s="2"/>
      <c r="H4" s="20"/>
      <c r="I4" s="2"/>
      <c r="J4" s="2"/>
    </row>
    <row r="5" spans="1:13" ht="15.75" x14ac:dyDescent="0.25">
      <c r="B5" s="38"/>
      <c r="F5" s="2"/>
      <c r="G5" s="2"/>
      <c r="H5" s="20"/>
      <c r="I5" s="2"/>
      <c r="J5" s="2"/>
    </row>
    <row r="6" spans="1:13" ht="15.75" x14ac:dyDescent="0.25">
      <c r="F6" s="2"/>
      <c r="G6" s="2"/>
      <c r="H6" s="20"/>
      <c r="I6" s="2"/>
      <c r="J6" s="2"/>
    </row>
    <row r="7" spans="1:13" ht="22.5" x14ac:dyDescent="0.25">
      <c r="A7" s="24" t="s">
        <v>17</v>
      </c>
      <c r="B7" s="24" t="s">
        <v>18</v>
      </c>
      <c r="C7" s="809" t="s">
        <v>26</v>
      </c>
      <c r="D7" s="809" t="s">
        <v>58</v>
      </c>
      <c r="E7" s="24" t="s">
        <v>2</v>
      </c>
      <c r="F7" s="24" t="s">
        <v>3</v>
      </c>
      <c r="G7" s="24" t="s">
        <v>0</v>
      </c>
      <c r="H7" s="29" t="s">
        <v>4</v>
      </c>
      <c r="I7" s="24" t="s">
        <v>31</v>
      </c>
      <c r="J7" s="24" t="s">
        <v>44</v>
      </c>
      <c r="K7" s="24" t="s">
        <v>34</v>
      </c>
      <c r="L7" s="24" t="s">
        <v>36</v>
      </c>
      <c r="M7" s="24" t="s">
        <v>52</v>
      </c>
    </row>
    <row r="8" spans="1:13" s="19" customFormat="1" ht="14.25" x14ac:dyDescent="0.2">
      <c r="A8" s="31" t="s">
        <v>59</v>
      </c>
      <c r="B8" s="26" t="s">
        <v>27</v>
      </c>
      <c r="C8" s="30">
        <v>42780</v>
      </c>
      <c r="D8" s="30">
        <v>42767</v>
      </c>
      <c r="E8" s="31" t="s">
        <v>29</v>
      </c>
      <c r="F8" s="26" t="s">
        <v>45</v>
      </c>
      <c r="G8" s="26" t="s">
        <v>46</v>
      </c>
      <c r="H8" s="40">
        <v>186.7</v>
      </c>
      <c r="I8" s="32">
        <v>1064</v>
      </c>
      <c r="J8" s="32">
        <v>1553</v>
      </c>
      <c r="K8" s="33">
        <v>208</v>
      </c>
      <c r="L8" s="34" t="s">
        <v>35</v>
      </c>
      <c r="M8" s="32">
        <v>2070825</v>
      </c>
    </row>
    <row r="9" spans="1:13" s="19" customFormat="1" ht="14.25" x14ac:dyDescent="0.2">
      <c r="A9" s="31" t="s">
        <v>60</v>
      </c>
      <c r="B9" s="26" t="s">
        <v>27</v>
      </c>
      <c r="C9" s="30">
        <v>42780</v>
      </c>
      <c r="D9" s="30">
        <v>42767</v>
      </c>
      <c r="E9" s="31" t="s">
        <v>29</v>
      </c>
      <c r="F9" s="26" t="s">
        <v>30</v>
      </c>
      <c r="G9" s="26" t="s">
        <v>28</v>
      </c>
      <c r="H9" s="40">
        <v>93.05</v>
      </c>
      <c r="I9" s="32">
        <v>525</v>
      </c>
      <c r="J9" s="32">
        <v>611</v>
      </c>
      <c r="K9" s="33">
        <v>208</v>
      </c>
      <c r="L9" s="34" t="s">
        <v>35</v>
      </c>
      <c r="M9" s="32">
        <v>2070404</v>
      </c>
    </row>
    <row r="10" spans="1:13" s="23" customFormat="1" x14ac:dyDescent="0.25">
      <c r="A10" s="31" t="s">
        <v>61</v>
      </c>
      <c r="B10" s="26" t="s">
        <v>27</v>
      </c>
      <c r="C10" s="30">
        <v>42808</v>
      </c>
      <c r="D10" s="30">
        <v>42826</v>
      </c>
      <c r="E10" s="31" t="s">
        <v>29</v>
      </c>
      <c r="F10" s="35" t="s">
        <v>33</v>
      </c>
      <c r="G10" s="36" t="s">
        <v>32</v>
      </c>
      <c r="H10" s="40">
        <v>93.05</v>
      </c>
      <c r="I10" s="37">
        <v>564</v>
      </c>
      <c r="J10" s="37">
        <v>677</v>
      </c>
      <c r="K10" s="33">
        <v>208</v>
      </c>
      <c r="L10" s="34" t="s">
        <v>35</v>
      </c>
      <c r="M10" s="37">
        <v>2070726</v>
      </c>
    </row>
    <row r="11" spans="1:13" x14ac:dyDescent="0.25">
      <c r="A11" s="31" t="s">
        <v>62</v>
      </c>
      <c r="B11" s="26" t="s">
        <v>27</v>
      </c>
      <c r="C11" s="30">
        <v>42839</v>
      </c>
      <c r="D11" s="30">
        <v>42857</v>
      </c>
      <c r="E11" s="31" t="s">
        <v>29</v>
      </c>
      <c r="F11" s="35" t="s">
        <v>38</v>
      </c>
      <c r="G11" s="27" t="s">
        <v>39</v>
      </c>
      <c r="H11" s="41">
        <v>93.05</v>
      </c>
      <c r="I11" s="34">
        <v>1000</v>
      </c>
      <c r="J11" s="34">
        <v>1419</v>
      </c>
      <c r="K11" s="33">
        <v>208</v>
      </c>
      <c r="L11" s="34" t="s">
        <v>35</v>
      </c>
      <c r="M11" s="42">
        <v>2070755</v>
      </c>
    </row>
    <row r="12" spans="1:13" x14ac:dyDescent="0.25">
      <c r="A12" s="31" t="s">
        <v>63</v>
      </c>
      <c r="B12" s="26" t="s">
        <v>37</v>
      </c>
      <c r="C12" s="30">
        <v>42869</v>
      </c>
      <c r="D12" s="30">
        <v>42887</v>
      </c>
      <c r="E12" s="31" t="s">
        <v>29</v>
      </c>
      <c r="F12" s="35" t="s">
        <v>42</v>
      </c>
      <c r="G12" s="27" t="s">
        <v>43</v>
      </c>
      <c r="H12" s="41">
        <v>93.55</v>
      </c>
      <c r="I12" s="34">
        <v>1194</v>
      </c>
      <c r="J12" s="34">
        <v>1797</v>
      </c>
      <c r="K12" s="33">
        <v>208</v>
      </c>
      <c r="L12" s="34" t="s">
        <v>35</v>
      </c>
      <c r="M12" s="34">
        <v>2070934</v>
      </c>
    </row>
    <row r="13" spans="1:13" x14ac:dyDescent="0.25">
      <c r="A13" s="31" t="s">
        <v>64</v>
      </c>
      <c r="B13" s="26" t="s">
        <v>27</v>
      </c>
      <c r="C13" s="30">
        <v>42900</v>
      </c>
      <c r="D13" s="30">
        <v>42917</v>
      </c>
      <c r="E13" s="31" t="s">
        <v>29</v>
      </c>
      <c r="F13" s="35" t="s">
        <v>53</v>
      </c>
      <c r="G13" s="27" t="s">
        <v>48</v>
      </c>
      <c r="H13" s="28">
        <v>189.85</v>
      </c>
      <c r="I13" s="34">
        <v>1435</v>
      </c>
      <c r="J13" s="34">
        <v>2334</v>
      </c>
      <c r="K13" s="33">
        <v>208</v>
      </c>
      <c r="L13" s="34" t="s">
        <v>35</v>
      </c>
      <c r="M13" s="34">
        <v>2071110</v>
      </c>
    </row>
    <row r="14" spans="1:13" x14ac:dyDescent="0.25">
      <c r="A14" s="31" t="s">
        <v>65</v>
      </c>
      <c r="B14" s="26" t="s">
        <v>37</v>
      </c>
      <c r="C14" s="30">
        <v>42930</v>
      </c>
      <c r="D14" s="30">
        <v>42948</v>
      </c>
      <c r="E14" s="31" t="s">
        <v>29</v>
      </c>
      <c r="F14" s="35" t="s">
        <v>54</v>
      </c>
      <c r="G14" s="27" t="s">
        <v>49</v>
      </c>
      <c r="H14" s="28">
        <v>186.15</v>
      </c>
      <c r="I14" s="34">
        <v>1717</v>
      </c>
      <c r="J14" s="34">
        <v>3455</v>
      </c>
      <c r="K14" s="33">
        <v>208</v>
      </c>
      <c r="L14" s="34" t="s">
        <v>35</v>
      </c>
      <c r="M14" s="34">
        <v>2071322</v>
      </c>
    </row>
    <row r="15" spans="1:13" x14ac:dyDescent="0.25">
      <c r="A15" s="31" t="s">
        <v>66</v>
      </c>
      <c r="B15" s="26" t="s">
        <v>27</v>
      </c>
      <c r="C15" s="30">
        <v>42961</v>
      </c>
      <c r="D15" s="30">
        <v>42979</v>
      </c>
      <c r="E15" s="31" t="s">
        <v>29</v>
      </c>
      <c r="F15" s="35" t="s">
        <v>55</v>
      </c>
      <c r="G15" s="27" t="s">
        <v>50</v>
      </c>
      <c r="H15" s="28">
        <v>186.25</v>
      </c>
      <c r="I15" s="34">
        <v>1938</v>
      </c>
      <c r="J15" s="34">
        <v>4080</v>
      </c>
      <c r="K15" s="33">
        <v>208</v>
      </c>
      <c r="L15" s="34" t="s">
        <v>35</v>
      </c>
      <c r="M15" s="34">
        <v>2071521</v>
      </c>
    </row>
    <row r="16" spans="1:13" x14ac:dyDescent="0.25">
      <c r="A16" s="31" t="s">
        <v>67</v>
      </c>
      <c r="B16" s="26" t="s">
        <v>27</v>
      </c>
      <c r="C16" s="30">
        <v>42992</v>
      </c>
      <c r="D16" s="30">
        <v>43009</v>
      </c>
      <c r="E16" s="31" t="s">
        <v>29</v>
      </c>
      <c r="F16" s="35" t="s">
        <v>47</v>
      </c>
      <c r="G16" s="27" t="s">
        <v>51</v>
      </c>
      <c r="H16" s="28">
        <v>186.15</v>
      </c>
      <c r="I16" s="34">
        <v>2362</v>
      </c>
      <c r="J16" s="34">
        <v>5015</v>
      </c>
      <c r="K16" s="43" t="s">
        <v>69</v>
      </c>
      <c r="L16" s="34" t="s">
        <v>35</v>
      </c>
      <c r="M16" s="34">
        <v>2670849</v>
      </c>
    </row>
    <row r="17" spans="1:13" x14ac:dyDescent="0.25">
      <c r="A17" s="31" t="s">
        <v>68</v>
      </c>
      <c r="B17" s="26" t="s">
        <v>37</v>
      </c>
      <c r="C17" s="30">
        <v>43022</v>
      </c>
      <c r="D17" s="30">
        <v>43041</v>
      </c>
      <c r="E17" s="31" t="s">
        <v>29</v>
      </c>
      <c r="F17" s="35" t="s">
        <v>57</v>
      </c>
      <c r="G17" s="27" t="s">
        <v>56</v>
      </c>
      <c r="H17" s="28">
        <v>186.1</v>
      </c>
      <c r="I17" s="34">
        <v>2579</v>
      </c>
      <c r="J17" s="34">
        <v>5388</v>
      </c>
      <c r="K17" s="33">
        <v>1520</v>
      </c>
      <c r="L17" s="34" t="s">
        <v>35</v>
      </c>
      <c r="M17" s="34">
        <v>2670983</v>
      </c>
    </row>
    <row r="18" spans="1:13" x14ac:dyDescent="0.25">
      <c r="A18" s="31" t="s">
        <v>68</v>
      </c>
      <c r="B18" s="26" t="s">
        <v>37</v>
      </c>
      <c r="C18" s="30">
        <v>43053</v>
      </c>
      <c r="D18" s="30">
        <v>43041</v>
      </c>
      <c r="E18" s="31" t="s">
        <v>29</v>
      </c>
      <c r="F18" s="35" t="s">
        <v>1670</v>
      </c>
      <c r="G18" s="27" t="s">
        <v>1542</v>
      </c>
      <c r="H18" s="28">
        <v>186.5</v>
      </c>
      <c r="I18" s="591">
        <v>2988</v>
      </c>
      <c r="J18" s="591">
        <v>6468</v>
      </c>
      <c r="K18" s="33">
        <v>1520</v>
      </c>
      <c r="L18" s="591" t="s">
        <v>35</v>
      </c>
      <c r="M18" s="591" t="s">
        <v>1213</v>
      </c>
    </row>
    <row r="19" spans="1:13" ht="17.25" customHeight="1" x14ac:dyDescent="0.25">
      <c r="A19" s="99"/>
      <c r="B19" s="512"/>
      <c r="C19" s="804"/>
      <c r="D19" s="804"/>
      <c r="E19" s="804"/>
      <c r="F19" s="805" t="s">
        <v>16</v>
      </c>
      <c r="G19" s="805"/>
      <c r="H19" s="808">
        <f>SUM(H8:H18)</f>
        <v>1680.4</v>
      </c>
      <c r="I19" s="805"/>
      <c r="J19" s="805"/>
      <c r="K19" s="804"/>
      <c r="L19" s="804"/>
      <c r="M19" s="806"/>
    </row>
    <row r="21" spans="1:13" x14ac:dyDescent="0.25">
      <c r="B21" s="807" t="s">
        <v>1776</v>
      </c>
    </row>
  </sheetData>
  <mergeCells count="2">
    <mergeCell ref="A4:E4"/>
    <mergeCell ref="A3:F3"/>
  </mergeCells>
  <pageMargins left="0.9055118110236221" right="0.70866141732283472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P22"/>
  <sheetViews>
    <sheetView tabSelected="1" topLeftCell="A11" workbookViewId="0">
      <selection activeCell="G22" sqref="G22"/>
    </sheetView>
  </sheetViews>
  <sheetFormatPr baseColWidth="10" defaultRowHeight="15" x14ac:dyDescent="0.25"/>
  <cols>
    <col min="1" max="1" width="5.140625" customWidth="1"/>
    <col min="2" max="2" width="0.28515625" customWidth="1"/>
    <col min="3" max="3" width="13.7109375" customWidth="1"/>
    <col min="4" max="4" width="14.7109375" customWidth="1"/>
    <col min="6" max="8" width="13.7109375" customWidth="1"/>
    <col min="10" max="11" width="11.42578125" style="48"/>
    <col min="12" max="12" width="11.5703125" style="48" customWidth="1"/>
    <col min="13" max="13" width="0.85546875" hidden="1" customWidth="1"/>
    <col min="14" max="14" width="11" customWidth="1"/>
    <col min="15" max="15" width="8.140625" style="2" customWidth="1"/>
    <col min="16" max="16" width="11.5703125" customWidth="1"/>
  </cols>
  <sheetData>
    <row r="1" spans="1:16" s="1" customFormat="1" x14ac:dyDescent="0.25">
      <c r="A1" s="8"/>
      <c r="B1" s="14"/>
      <c r="C1" s="14"/>
      <c r="D1" s="8"/>
      <c r="E1" s="8"/>
      <c r="J1" s="489"/>
      <c r="K1" s="489"/>
      <c r="L1" s="489"/>
      <c r="O1" s="3"/>
    </row>
    <row r="2" spans="1:16" s="1" customFormat="1" ht="45" customHeight="1" x14ac:dyDescent="0.35">
      <c r="A2" s="490"/>
      <c r="B2" s="910" t="s">
        <v>1497</v>
      </c>
      <c r="C2" s="884"/>
      <c r="D2" s="884"/>
      <c r="E2" s="884"/>
      <c r="F2" s="884"/>
      <c r="G2" s="319"/>
      <c r="H2" s="319"/>
      <c r="J2" s="489"/>
      <c r="K2" s="489"/>
      <c r="L2" s="489"/>
      <c r="O2" s="3"/>
    </row>
    <row r="3" spans="1:16" s="1" customFormat="1" ht="18.75" x14ac:dyDescent="0.3">
      <c r="A3"/>
      <c r="B3" s="9" t="s">
        <v>1498</v>
      </c>
      <c r="C3"/>
      <c r="D3"/>
      <c r="E3"/>
      <c r="J3" s="489"/>
      <c r="K3" s="489"/>
      <c r="L3" s="489"/>
      <c r="O3" s="3"/>
    </row>
    <row r="4" spans="1:16" s="1" customFormat="1" ht="15.75" thickBot="1" x14ac:dyDescent="0.3">
      <c r="A4"/>
      <c r="B4"/>
      <c r="C4"/>
      <c r="D4"/>
      <c r="E4"/>
      <c r="J4" s="489"/>
      <c r="K4" s="489"/>
      <c r="L4" s="489"/>
      <c r="O4" s="3"/>
    </row>
    <row r="5" spans="1:16" s="1" customFormat="1" ht="30.75" thickBot="1" x14ac:dyDescent="0.3">
      <c r="A5" s="491" t="s">
        <v>17</v>
      </c>
      <c r="B5" s="492" t="s">
        <v>18</v>
      </c>
      <c r="C5" s="492" t="s">
        <v>1298</v>
      </c>
      <c r="D5" s="492" t="s">
        <v>1299</v>
      </c>
      <c r="E5" s="492" t="s">
        <v>0</v>
      </c>
      <c r="F5" s="492" t="s">
        <v>77</v>
      </c>
      <c r="G5" s="493" t="s">
        <v>1499</v>
      </c>
      <c r="H5" s="493" t="s">
        <v>1500</v>
      </c>
      <c r="I5" s="492" t="s">
        <v>4</v>
      </c>
      <c r="J5" s="494" t="s">
        <v>44</v>
      </c>
      <c r="K5" s="495" t="s">
        <v>1501</v>
      </c>
      <c r="L5" s="496" t="s">
        <v>1502</v>
      </c>
      <c r="M5" s="497" t="s">
        <v>1503</v>
      </c>
      <c r="N5" s="498" t="s">
        <v>1504</v>
      </c>
      <c r="O5" s="262" t="s">
        <v>1505</v>
      </c>
      <c r="P5" s="264" t="s">
        <v>1310</v>
      </c>
    </row>
    <row r="6" spans="1:16" s="1" customFormat="1" ht="22.5" x14ac:dyDescent="0.25">
      <c r="A6" s="499">
        <v>1</v>
      </c>
      <c r="B6" s="500" t="s">
        <v>1300</v>
      </c>
      <c r="C6" s="501" t="s">
        <v>1301</v>
      </c>
      <c r="D6" s="502">
        <v>20176170876</v>
      </c>
      <c r="E6" s="503" t="s">
        <v>78</v>
      </c>
      <c r="F6" s="503" t="s">
        <v>1506</v>
      </c>
      <c r="G6" s="504">
        <v>899.8</v>
      </c>
      <c r="H6" s="504">
        <v>0</v>
      </c>
      <c r="I6" s="505">
        <v>899.8</v>
      </c>
      <c r="J6" s="506" t="s">
        <v>451</v>
      </c>
      <c r="K6" s="507" t="s">
        <v>568</v>
      </c>
      <c r="L6" s="507">
        <v>2070123</v>
      </c>
      <c r="M6" s="499" t="s">
        <v>1507</v>
      </c>
      <c r="N6" s="508">
        <v>42745</v>
      </c>
      <c r="O6" s="317">
        <v>7</v>
      </c>
      <c r="P6" s="509">
        <v>42767</v>
      </c>
    </row>
    <row r="7" spans="1:16" s="1" customFormat="1" ht="22.5" x14ac:dyDescent="0.25">
      <c r="A7" s="499">
        <v>2</v>
      </c>
      <c r="B7" s="500" t="s">
        <v>1300</v>
      </c>
      <c r="C7" s="501" t="s">
        <v>1301</v>
      </c>
      <c r="D7" s="502">
        <v>20176170876</v>
      </c>
      <c r="E7" s="503" t="s">
        <v>28</v>
      </c>
      <c r="F7" s="503" t="s">
        <v>1508</v>
      </c>
      <c r="G7" s="504">
        <v>328.8</v>
      </c>
      <c r="H7" s="504">
        <v>0</v>
      </c>
      <c r="I7" s="505">
        <v>328.8</v>
      </c>
      <c r="J7" s="506" t="s">
        <v>1114</v>
      </c>
      <c r="K7" s="507" t="s">
        <v>1509</v>
      </c>
      <c r="L7" s="507" t="s">
        <v>1510</v>
      </c>
      <c r="M7" s="499" t="s">
        <v>1511</v>
      </c>
      <c r="N7" s="508">
        <v>42786</v>
      </c>
      <c r="O7" s="317">
        <v>7</v>
      </c>
      <c r="P7" s="509">
        <v>42794</v>
      </c>
    </row>
    <row r="8" spans="1:16" s="1" customFormat="1" ht="22.5" x14ac:dyDescent="0.25">
      <c r="A8" s="499">
        <v>3</v>
      </c>
      <c r="B8" s="500" t="s">
        <v>1300</v>
      </c>
      <c r="C8" s="501" t="s">
        <v>1301</v>
      </c>
      <c r="D8" s="502">
        <v>20176170876</v>
      </c>
      <c r="E8" s="503" t="s">
        <v>1512</v>
      </c>
      <c r="F8" s="503" t="s">
        <v>1513</v>
      </c>
      <c r="G8" s="504">
        <v>290.7</v>
      </c>
      <c r="H8" s="504">
        <v>0</v>
      </c>
      <c r="I8" s="505">
        <v>290.7</v>
      </c>
      <c r="J8" s="506" t="s">
        <v>1514</v>
      </c>
      <c r="K8" s="507" t="s">
        <v>1515</v>
      </c>
      <c r="L8" s="507" t="s">
        <v>1516</v>
      </c>
      <c r="M8" s="499" t="s">
        <v>1517</v>
      </c>
      <c r="N8" s="508">
        <v>42816</v>
      </c>
      <c r="O8" s="317">
        <v>7</v>
      </c>
      <c r="P8" s="509">
        <v>42837</v>
      </c>
    </row>
    <row r="9" spans="1:16" ht="22.5" x14ac:dyDescent="0.25">
      <c r="A9" s="99">
        <v>4</v>
      </c>
      <c r="B9" s="500" t="s">
        <v>1300</v>
      </c>
      <c r="C9" s="501" t="s">
        <v>1301</v>
      </c>
      <c r="D9" s="502">
        <v>20176170876</v>
      </c>
      <c r="E9" s="99" t="s">
        <v>39</v>
      </c>
      <c r="F9" s="99" t="s">
        <v>1518</v>
      </c>
      <c r="G9" s="225">
        <v>377.4</v>
      </c>
      <c r="H9" s="225">
        <v>290.7</v>
      </c>
      <c r="I9" s="510">
        <f>SUM(G9-H9)</f>
        <v>86.699999999999989</v>
      </c>
      <c r="J9" s="98" t="s">
        <v>1519</v>
      </c>
      <c r="K9" s="511" t="s">
        <v>1520</v>
      </c>
      <c r="L9" s="511" t="s">
        <v>1521</v>
      </c>
      <c r="M9" s="512" t="s">
        <v>1522</v>
      </c>
      <c r="N9" s="513">
        <v>42836</v>
      </c>
      <c r="O9" s="514">
        <v>7</v>
      </c>
      <c r="P9" s="313">
        <v>42849</v>
      </c>
    </row>
    <row r="10" spans="1:16" ht="22.5" x14ac:dyDescent="0.25">
      <c r="A10" s="99">
        <v>5</v>
      </c>
      <c r="B10" s="500" t="s">
        <v>1300</v>
      </c>
      <c r="C10" s="501" t="s">
        <v>1301</v>
      </c>
      <c r="D10" s="502">
        <v>20176170876</v>
      </c>
      <c r="E10" s="515" t="s">
        <v>43</v>
      </c>
      <c r="F10" s="99" t="s">
        <v>1523</v>
      </c>
      <c r="G10" s="225">
        <v>342.6</v>
      </c>
      <c r="H10" s="225"/>
      <c r="I10" s="510">
        <v>342.6</v>
      </c>
      <c r="J10" s="98" t="s">
        <v>1524</v>
      </c>
      <c r="K10" s="511" t="s">
        <v>1525</v>
      </c>
      <c r="L10" s="511" t="s">
        <v>1526</v>
      </c>
      <c r="M10" s="512"/>
      <c r="N10" s="512"/>
      <c r="O10" s="514">
        <v>7</v>
      </c>
      <c r="P10" s="313">
        <v>42878</v>
      </c>
    </row>
    <row r="11" spans="1:16" ht="22.5" x14ac:dyDescent="0.25">
      <c r="A11" s="99">
        <v>6</v>
      </c>
      <c r="B11" s="500" t="s">
        <v>1300</v>
      </c>
      <c r="C11" s="501" t="s">
        <v>1301</v>
      </c>
      <c r="D11" s="502">
        <v>20176170876</v>
      </c>
      <c r="E11" s="515" t="s">
        <v>48</v>
      </c>
      <c r="F11" s="99" t="s">
        <v>1527</v>
      </c>
      <c r="G11" s="225">
        <v>489.9</v>
      </c>
      <c r="H11" s="225"/>
      <c r="I11" s="510">
        <v>489.9</v>
      </c>
      <c r="J11" s="98" t="s">
        <v>1786</v>
      </c>
      <c r="K11" s="511" t="s">
        <v>1787</v>
      </c>
      <c r="L11" s="511" t="s">
        <v>1788</v>
      </c>
      <c r="M11" s="513">
        <v>42899</v>
      </c>
      <c r="N11" s="513">
        <v>42905</v>
      </c>
      <c r="O11" s="514">
        <v>7</v>
      </c>
      <c r="P11" s="313">
        <v>42920</v>
      </c>
    </row>
    <row r="12" spans="1:16" ht="22.5" x14ac:dyDescent="0.25">
      <c r="A12" s="99">
        <v>7</v>
      </c>
      <c r="B12" s="500" t="s">
        <v>1300</v>
      </c>
      <c r="C12" s="501" t="s">
        <v>1301</v>
      </c>
      <c r="D12" s="502">
        <v>20176170876</v>
      </c>
      <c r="E12" s="515" t="s">
        <v>49</v>
      </c>
      <c r="F12" s="99" t="s">
        <v>1528</v>
      </c>
      <c r="G12" s="225">
        <v>874.9</v>
      </c>
      <c r="H12" s="225">
        <v>489.9</v>
      </c>
      <c r="I12" s="510">
        <f>SUM(G12-H12)</f>
        <v>385</v>
      </c>
      <c r="J12" s="98" t="s">
        <v>1529</v>
      </c>
      <c r="K12" s="511" t="s">
        <v>1530</v>
      </c>
      <c r="L12" s="511" t="s">
        <v>1531</v>
      </c>
      <c r="M12" s="513" t="s">
        <v>1532</v>
      </c>
      <c r="N12" s="513">
        <v>42926</v>
      </c>
      <c r="O12" s="514">
        <v>7</v>
      </c>
      <c r="P12" s="313">
        <v>42947</v>
      </c>
    </row>
    <row r="13" spans="1:16" ht="22.5" x14ac:dyDescent="0.25">
      <c r="A13" s="99">
        <v>8</v>
      </c>
      <c r="B13" s="500" t="s">
        <v>1300</v>
      </c>
      <c r="C13" s="501" t="s">
        <v>1301</v>
      </c>
      <c r="D13" s="502">
        <v>20176170876</v>
      </c>
      <c r="E13" s="515" t="s">
        <v>50</v>
      </c>
      <c r="F13" s="99" t="s">
        <v>1533</v>
      </c>
      <c r="G13" s="225">
        <v>391.4</v>
      </c>
      <c r="H13" s="225"/>
      <c r="I13" s="510">
        <v>391.4</v>
      </c>
      <c r="J13" s="98" t="s">
        <v>1534</v>
      </c>
      <c r="K13" s="511" t="s">
        <v>1535</v>
      </c>
      <c r="L13" s="511" t="s">
        <v>1785</v>
      </c>
      <c r="M13" s="512"/>
      <c r="N13" s="513">
        <v>42965</v>
      </c>
      <c r="O13" s="514">
        <v>7</v>
      </c>
      <c r="P13" s="313">
        <v>42976</v>
      </c>
    </row>
    <row r="14" spans="1:16" ht="22.5" x14ac:dyDescent="0.25">
      <c r="A14" s="99">
        <v>9</v>
      </c>
      <c r="B14" s="500" t="s">
        <v>1300</v>
      </c>
      <c r="C14" s="501" t="s">
        <v>1301</v>
      </c>
      <c r="D14" s="502">
        <v>20176170876</v>
      </c>
      <c r="E14" s="515" t="s">
        <v>80</v>
      </c>
      <c r="F14" s="99" t="s">
        <v>1536</v>
      </c>
      <c r="G14" s="225">
        <v>76.7</v>
      </c>
      <c r="H14" s="225"/>
      <c r="I14" s="510">
        <v>76.7</v>
      </c>
      <c r="J14" s="98" t="s">
        <v>1537</v>
      </c>
      <c r="K14" s="511" t="s">
        <v>1538</v>
      </c>
      <c r="L14" s="511" t="s">
        <v>1539</v>
      </c>
      <c r="M14" s="512"/>
      <c r="N14" s="513">
        <v>42997</v>
      </c>
      <c r="O14" s="514">
        <v>7</v>
      </c>
      <c r="P14" s="313">
        <v>43006</v>
      </c>
    </row>
    <row r="15" spans="1:16" ht="22.5" x14ac:dyDescent="0.25">
      <c r="A15" s="99">
        <v>10</v>
      </c>
      <c r="B15" s="500" t="s">
        <v>1300</v>
      </c>
      <c r="C15" s="501" t="s">
        <v>1301</v>
      </c>
      <c r="D15" s="502">
        <v>20176170876</v>
      </c>
      <c r="E15" s="515" t="s">
        <v>56</v>
      </c>
      <c r="F15" s="99" t="s">
        <v>1540</v>
      </c>
      <c r="G15" s="225">
        <v>548.70000000000005</v>
      </c>
      <c r="H15" s="225"/>
      <c r="I15" s="510">
        <v>548.70000000000005</v>
      </c>
      <c r="J15" s="98" t="s">
        <v>1783</v>
      </c>
      <c r="K15" s="511" t="s">
        <v>1541</v>
      </c>
      <c r="L15" s="511" t="s">
        <v>1784</v>
      </c>
      <c r="M15" s="513">
        <v>43019</v>
      </c>
      <c r="N15" s="513">
        <v>43027</v>
      </c>
      <c r="O15" s="514">
        <v>7</v>
      </c>
      <c r="P15" s="313">
        <v>43046</v>
      </c>
    </row>
    <row r="16" spans="1:16" ht="22.5" x14ac:dyDescent="0.25">
      <c r="A16" s="99">
        <v>11</v>
      </c>
      <c r="B16" s="500" t="s">
        <v>1300</v>
      </c>
      <c r="C16" s="501" t="s">
        <v>1301</v>
      </c>
      <c r="D16" s="502">
        <v>20176170876</v>
      </c>
      <c r="E16" s="515" t="s">
        <v>1542</v>
      </c>
      <c r="F16" s="558" t="s">
        <v>1555</v>
      </c>
      <c r="G16" s="225">
        <v>446.4</v>
      </c>
      <c r="H16" s="225"/>
      <c r="I16" s="510">
        <v>446.4</v>
      </c>
      <c r="J16" s="98" t="s">
        <v>1556</v>
      </c>
      <c r="K16" s="511" t="s">
        <v>1557</v>
      </c>
      <c r="L16" s="511" t="s">
        <v>1782</v>
      </c>
      <c r="M16" s="512"/>
      <c r="N16" s="513">
        <v>43052</v>
      </c>
      <c r="O16" s="75">
        <v>7</v>
      </c>
      <c r="P16" s="313">
        <v>43067</v>
      </c>
    </row>
    <row r="17" spans="1:16" x14ac:dyDescent="0.25">
      <c r="A17" s="99"/>
      <c r="B17" s="500"/>
      <c r="C17" s="501"/>
      <c r="D17" s="502"/>
      <c r="E17" s="515"/>
      <c r="F17" s="99"/>
      <c r="G17" s="225"/>
      <c r="H17" s="225"/>
      <c r="I17" s="510"/>
      <c r="J17" s="98"/>
      <c r="K17" s="511"/>
      <c r="L17" s="511"/>
      <c r="M17" s="512"/>
      <c r="N17" s="512"/>
      <c r="O17" s="75"/>
      <c r="P17" s="99"/>
    </row>
    <row r="18" spans="1:16" x14ac:dyDescent="0.25">
      <c r="A18" s="99"/>
      <c r="B18" s="75"/>
      <c r="C18" s="75"/>
      <c r="D18" s="99"/>
      <c r="E18" s="99"/>
      <c r="F18" s="99"/>
      <c r="G18" s="225"/>
      <c r="H18" s="225" t="s">
        <v>16</v>
      </c>
      <c r="I18" s="225">
        <f>SUM(I6:I17)</f>
        <v>4286.7</v>
      </c>
      <c r="J18" s="98"/>
      <c r="K18" s="511"/>
      <c r="L18" s="511"/>
      <c r="M18" s="512"/>
      <c r="N18" s="512"/>
      <c r="O18" s="75"/>
      <c r="P18" s="99"/>
    </row>
    <row r="19" spans="1:16" x14ac:dyDescent="0.25">
      <c r="B19" s="2"/>
      <c r="C19" s="2"/>
    </row>
    <row r="20" spans="1:16" x14ac:dyDescent="0.25">
      <c r="B20" s="2" t="s">
        <v>1773</v>
      </c>
      <c r="C20" s="2"/>
    </row>
    <row r="21" spans="1:16" x14ac:dyDescent="0.25">
      <c r="B21" s="2"/>
      <c r="C21" s="2"/>
    </row>
    <row r="22" spans="1:16" x14ac:dyDescent="0.25">
      <c r="B22" s="2"/>
      <c r="C22" s="2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F4389"/>
  <sheetViews>
    <sheetView topLeftCell="A10" workbookViewId="0">
      <selection activeCell="O26" sqref="O26"/>
    </sheetView>
  </sheetViews>
  <sheetFormatPr baseColWidth="10" defaultRowHeight="15" x14ac:dyDescent="0.25"/>
  <cols>
    <col min="1" max="1" width="2.7109375" customWidth="1"/>
    <col min="2" max="2" width="0.85546875" style="319" hidden="1" customWidth="1"/>
    <col min="3" max="3" width="18" hidden="1" customWidth="1"/>
    <col min="4" max="4" width="11.42578125" style="121" customWidth="1"/>
    <col min="5" max="5" width="8.42578125" style="121" customWidth="1"/>
    <col min="6" max="6" width="7.42578125" style="880" customWidth="1"/>
    <col min="7" max="7" width="9.140625" style="121" customWidth="1"/>
    <col min="8" max="8" width="8.7109375" style="811" customWidth="1"/>
    <col min="9" max="9" width="7.7109375" customWidth="1"/>
    <col min="10" max="10" width="8.5703125" style="821" customWidth="1"/>
    <col min="11" max="11" width="8.140625" customWidth="1"/>
    <col min="12" max="12" width="8.85546875" style="821" customWidth="1"/>
    <col min="13" max="13" width="8.28515625" customWidth="1"/>
    <col min="14" max="14" width="8.5703125" style="821" customWidth="1"/>
    <col min="15" max="15" width="10.28515625" customWidth="1"/>
    <col min="16" max="16" width="8.28515625" style="821" customWidth="1"/>
    <col min="17" max="17" width="9.5703125" customWidth="1"/>
    <col min="18" max="18" width="8" style="821" customWidth="1"/>
    <col min="19" max="19" width="9.5703125" customWidth="1"/>
    <col min="20" max="20" width="9.140625" style="821" customWidth="1"/>
    <col min="21" max="21" width="8.42578125" customWidth="1"/>
    <col min="22" max="22" width="7" style="821" customWidth="1"/>
    <col min="23" max="23" width="8.85546875" customWidth="1"/>
    <col min="24" max="24" width="7.42578125" style="821" customWidth="1"/>
    <col min="25" max="25" width="10.7109375" customWidth="1"/>
    <col min="27" max="27" width="8.85546875" customWidth="1"/>
    <col min="28" max="28" width="7.140625" style="821" customWidth="1"/>
    <col min="29" max="29" width="3.140625" hidden="1" customWidth="1"/>
    <col min="30" max="30" width="4.42578125" hidden="1" customWidth="1"/>
  </cols>
  <sheetData>
    <row r="1" spans="1:32" s="189" customFormat="1" ht="46.5" customHeight="1" x14ac:dyDescent="0.35">
      <c r="B1" s="916" t="s">
        <v>1373</v>
      </c>
      <c r="C1" s="916"/>
      <c r="D1" s="916"/>
      <c r="E1" s="916"/>
      <c r="F1" s="916"/>
      <c r="G1" s="893"/>
      <c r="H1" s="893"/>
      <c r="J1" s="861"/>
      <c r="L1" s="861"/>
      <c r="N1" s="861"/>
      <c r="P1" s="861"/>
      <c r="R1" s="861"/>
      <c r="T1" s="861"/>
      <c r="V1" s="861"/>
      <c r="X1" s="861"/>
      <c r="AB1" s="861"/>
    </row>
    <row r="2" spans="1:32" s="189" customFormat="1" ht="21" x14ac:dyDescent="0.35">
      <c r="A2" s="25" t="s">
        <v>1374</v>
      </c>
      <c r="B2" s="325"/>
      <c r="D2" s="516"/>
      <c r="E2" s="516"/>
      <c r="F2" s="874"/>
      <c r="G2" s="516"/>
      <c r="H2" s="816"/>
      <c r="J2" s="861"/>
      <c r="L2" s="861"/>
      <c r="N2" s="861"/>
      <c r="P2" s="861"/>
      <c r="R2" s="861"/>
      <c r="T2" s="861"/>
      <c r="V2" s="861"/>
      <c r="X2" s="861"/>
      <c r="AB2" s="861"/>
    </row>
    <row r="3" spans="1:32" s="39" customFormat="1" ht="11.25" x14ac:dyDescent="0.2">
      <c r="A3" s="823"/>
      <c r="B3" s="824"/>
      <c r="C3" s="823"/>
      <c r="D3" s="746"/>
      <c r="E3" s="917" t="s">
        <v>1312</v>
      </c>
      <c r="F3" s="918"/>
      <c r="G3" s="913" t="s">
        <v>46</v>
      </c>
      <c r="H3" s="913"/>
      <c r="I3" s="914" t="s">
        <v>28</v>
      </c>
      <c r="J3" s="914"/>
      <c r="K3" s="913" t="s">
        <v>32</v>
      </c>
      <c r="L3" s="913"/>
      <c r="M3" s="914" t="s">
        <v>39</v>
      </c>
      <c r="N3" s="914"/>
      <c r="O3" s="913" t="s">
        <v>43</v>
      </c>
      <c r="P3" s="913"/>
      <c r="Q3" s="914" t="s">
        <v>48</v>
      </c>
      <c r="R3" s="914"/>
      <c r="S3" s="913" t="s">
        <v>49</v>
      </c>
      <c r="T3" s="913"/>
      <c r="U3" s="915" t="s">
        <v>50</v>
      </c>
      <c r="V3" s="915"/>
      <c r="W3" s="913" t="s">
        <v>80</v>
      </c>
      <c r="X3" s="913"/>
      <c r="Y3" s="914" t="s">
        <v>56</v>
      </c>
      <c r="Z3" s="914"/>
      <c r="AA3" s="911" t="s">
        <v>1542</v>
      </c>
      <c r="AB3" s="911"/>
      <c r="AC3" s="911" t="s">
        <v>1375</v>
      </c>
      <c r="AD3" s="911"/>
      <c r="AE3" s="846" t="s">
        <v>16</v>
      </c>
    </row>
    <row r="4" spans="1:32" s="518" customFormat="1" ht="30" customHeight="1" x14ac:dyDescent="0.25">
      <c r="A4" s="825" t="s">
        <v>17</v>
      </c>
      <c r="B4" s="826" t="s">
        <v>18</v>
      </c>
      <c r="C4" s="827"/>
      <c r="D4" s="827" t="s">
        <v>1298</v>
      </c>
      <c r="E4" s="828"/>
      <c r="F4" s="875"/>
      <c r="G4" s="829" t="s">
        <v>1376</v>
      </c>
      <c r="H4" s="866" t="s">
        <v>4</v>
      </c>
      <c r="I4" s="830" t="s">
        <v>1376</v>
      </c>
      <c r="J4" s="871" t="s">
        <v>4</v>
      </c>
      <c r="K4" s="829" t="s">
        <v>1376</v>
      </c>
      <c r="L4" s="866" t="s">
        <v>4</v>
      </c>
      <c r="M4" s="830" t="s">
        <v>1376</v>
      </c>
      <c r="N4" s="871" t="s">
        <v>4</v>
      </c>
      <c r="O4" s="829" t="s">
        <v>1376</v>
      </c>
      <c r="P4" s="866" t="s">
        <v>4</v>
      </c>
      <c r="Q4" s="830" t="s">
        <v>1376</v>
      </c>
      <c r="R4" s="871" t="s">
        <v>4</v>
      </c>
      <c r="S4" s="829" t="s">
        <v>1376</v>
      </c>
      <c r="T4" s="866" t="s">
        <v>4</v>
      </c>
      <c r="U4" s="832" t="s">
        <v>1376</v>
      </c>
      <c r="V4" s="867" t="s">
        <v>4</v>
      </c>
      <c r="W4" s="829" t="s">
        <v>1376</v>
      </c>
      <c r="X4" s="866" t="s">
        <v>4</v>
      </c>
      <c r="Y4" s="830" t="s">
        <v>1376</v>
      </c>
      <c r="Z4" s="831" t="s">
        <v>4</v>
      </c>
      <c r="AA4" s="833" t="s">
        <v>1376</v>
      </c>
      <c r="AB4" s="862" t="s">
        <v>4</v>
      </c>
      <c r="AC4" s="834" t="s">
        <v>1376</v>
      </c>
      <c r="AD4" s="835" t="s">
        <v>4</v>
      </c>
      <c r="AE4" s="836"/>
    </row>
    <row r="5" spans="1:32" s="217" customFormat="1" ht="30" customHeight="1" x14ac:dyDescent="0.25">
      <c r="A5" s="837">
        <v>1</v>
      </c>
      <c r="B5" s="838" t="s">
        <v>1383</v>
      </c>
      <c r="C5" s="839" t="s">
        <v>1384</v>
      </c>
      <c r="D5" s="825" t="s">
        <v>1385</v>
      </c>
      <c r="E5" s="840"/>
      <c r="F5" s="876"/>
      <c r="G5" s="847" t="s">
        <v>1386</v>
      </c>
      <c r="H5" s="864">
        <v>601.67999999999995</v>
      </c>
      <c r="I5" s="842" t="s">
        <v>1414</v>
      </c>
      <c r="J5" s="872">
        <v>603.89</v>
      </c>
      <c r="K5" s="847" t="s">
        <v>1424</v>
      </c>
      <c r="L5" s="864">
        <v>780.32</v>
      </c>
      <c r="M5" s="842" t="s">
        <v>1434</v>
      </c>
      <c r="N5" s="872">
        <v>2658.93</v>
      </c>
      <c r="O5" s="847" t="s">
        <v>1443</v>
      </c>
      <c r="P5" s="864">
        <v>2806.57</v>
      </c>
      <c r="Q5" s="842" t="s">
        <v>1452</v>
      </c>
      <c r="R5" s="872">
        <v>2642.9</v>
      </c>
      <c r="S5" s="847" t="s">
        <v>1461</v>
      </c>
      <c r="T5" s="864">
        <v>2316.7199999999998</v>
      </c>
      <c r="U5" s="848" t="s">
        <v>1469</v>
      </c>
      <c r="V5" s="868">
        <v>2877.22</v>
      </c>
      <c r="W5" s="849" t="s">
        <v>1478</v>
      </c>
      <c r="X5" s="863">
        <v>2754.52</v>
      </c>
      <c r="Y5" s="850" t="s">
        <v>1487</v>
      </c>
      <c r="Z5" s="851">
        <v>2754</v>
      </c>
      <c r="AA5" s="849" t="s">
        <v>1654</v>
      </c>
      <c r="AB5" s="863">
        <v>1723.2</v>
      </c>
      <c r="AC5" s="838"/>
      <c r="AD5" s="838"/>
      <c r="AE5" s="852">
        <f t="shared" ref="AE5:AE13" si="0">SUM(F5:AD5)</f>
        <v>22519.949999999997</v>
      </c>
    </row>
    <row r="6" spans="1:32" s="217" customFormat="1" ht="30" customHeight="1" x14ac:dyDescent="0.25">
      <c r="A6" s="837">
        <v>2</v>
      </c>
      <c r="B6" s="838" t="s">
        <v>1387</v>
      </c>
      <c r="C6" s="839" t="s">
        <v>1388</v>
      </c>
      <c r="D6" s="825" t="s">
        <v>1389</v>
      </c>
      <c r="E6" s="840"/>
      <c r="F6" s="876"/>
      <c r="G6" s="847" t="s">
        <v>1390</v>
      </c>
      <c r="H6" s="864">
        <v>7823.06</v>
      </c>
      <c r="I6" s="842" t="s">
        <v>1415</v>
      </c>
      <c r="J6" s="872">
        <v>7459.39</v>
      </c>
      <c r="K6" s="847" t="s">
        <v>1425</v>
      </c>
      <c r="L6" s="864">
        <v>8973.65</v>
      </c>
      <c r="M6" s="842" t="s">
        <v>1435</v>
      </c>
      <c r="N6" s="872">
        <v>10404.91</v>
      </c>
      <c r="O6" s="847" t="s">
        <v>1444</v>
      </c>
      <c r="P6" s="864">
        <v>7858.2</v>
      </c>
      <c r="Q6" s="842" t="s">
        <v>1453</v>
      </c>
      <c r="R6" s="872">
        <v>6467.87</v>
      </c>
      <c r="S6" s="847" t="s">
        <v>1462</v>
      </c>
      <c r="T6" s="864">
        <v>4856.62</v>
      </c>
      <c r="U6" s="848" t="s">
        <v>1470</v>
      </c>
      <c r="V6" s="868">
        <v>5824.76</v>
      </c>
      <c r="W6" s="849" t="s">
        <v>1479</v>
      </c>
      <c r="X6" s="863">
        <v>5562.16</v>
      </c>
      <c r="Y6" s="850" t="s">
        <v>1488</v>
      </c>
      <c r="Z6" s="851">
        <v>6600.8</v>
      </c>
      <c r="AA6" s="849" t="s">
        <v>1655</v>
      </c>
      <c r="AB6" s="863">
        <v>1660.44</v>
      </c>
      <c r="AC6" s="838"/>
      <c r="AD6" s="838"/>
      <c r="AE6" s="852">
        <f t="shared" si="0"/>
        <v>73491.86</v>
      </c>
    </row>
    <row r="7" spans="1:32" s="217" customFormat="1" ht="30" customHeight="1" x14ac:dyDescent="0.25">
      <c r="A7" s="837">
        <v>3</v>
      </c>
      <c r="B7" s="838" t="s">
        <v>1391</v>
      </c>
      <c r="C7" s="839" t="s">
        <v>1392</v>
      </c>
      <c r="D7" s="825" t="s">
        <v>1393</v>
      </c>
      <c r="E7" s="840"/>
      <c r="F7" s="876"/>
      <c r="G7" s="847" t="s">
        <v>1394</v>
      </c>
      <c r="H7" s="864">
        <v>693.78</v>
      </c>
      <c r="I7" s="842" t="s">
        <v>1416</v>
      </c>
      <c r="J7" s="872">
        <v>674.87</v>
      </c>
      <c r="K7" s="847" t="s">
        <v>1426</v>
      </c>
      <c r="L7" s="864">
        <v>783.07</v>
      </c>
      <c r="M7" s="842" t="s">
        <v>1436</v>
      </c>
      <c r="N7" s="872">
        <v>1185.6199999999999</v>
      </c>
      <c r="O7" s="847" t="s">
        <v>1445</v>
      </c>
      <c r="P7" s="864">
        <v>1198.49</v>
      </c>
      <c r="Q7" s="842" t="s">
        <v>1454</v>
      </c>
      <c r="R7" s="872">
        <v>889.82</v>
      </c>
      <c r="S7" s="847" t="s">
        <v>1463</v>
      </c>
      <c r="T7" s="864">
        <v>492.88</v>
      </c>
      <c r="U7" s="848" t="s">
        <v>1471</v>
      </c>
      <c r="V7" s="868">
        <v>572.63</v>
      </c>
      <c r="W7" s="849" t="s">
        <v>1480</v>
      </c>
      <c r="X7" s="863">
        <v>520.67999999999995</v>
      </c>
      <c r="Y7" s="850" t="s">
        <v>1489</v>
      </c>
      <c r="Z7" s="851">
        <v>409.53</v>
      </c>
      <c r="AA7" s="849" t="s">
        <v>1656</v>
      </c>
      <c r="AB7" s="863">
        <v>608.35</v>
      </c>
      <c r="AC7" s="838"/>
      <c r="AD7" s="838"/>
      <c r="AE7" s="852">
        <f t="shared" si="0"/>
        <v>8029.72</v>
      </c>
    </row>
    <row r="8" spans="1:32" s="217" customFormat="1" ht="30" customHeight="1" x14ac:dyDescent="0.25">
      <c r="A8" s="837">
        <v>4</v>
      </c>
      <c r="B8" s="838" t="s">
        <v>1395</v>
      </c>
      <c r="C8" s="838" t="s">
        <v>1396</v>
      </c>
      <c r="D8" s="825" t="s">
        <v>1397</v>
      </c>
      <c r="E8" s="840"/>
      <c r="F8" s="876"/>
      <c r="G8" s="847" t="s">
        <v>1398</v>
      </c>
      <c r="H8" s="864">
        <v>493.33</v>
      </c>
      <c r="I8" s="842" t="s">
        <v>1418</v>
      </c>
      <c r="J8" s="872">
        <v>632.41999999999996</v>
      </c>
      <c r="K8" s="847" t="s">
        <v>1427</v>
      </c>
      <c r="L8" s="864">
        <v>648.91</v>
      </c>
      <c r="M8" s="842" t="s">
        <v>1437</v>
      </c>
      <c r="N8" s="872">
        <v>553.86</v>
      </c>
      <c r="O8" s="847" t="s">
        <v>1446</v>
      </c>
      <c r="P8" s="864">
        <v>924.25</v>
      </c>
      <c r="Q8" s="842" t="s">
        <v>1455</v>
      </c>
      <c r="R8" s="872">
        <v>654.73</v>
      </c>
      <c r="S8" s="847" t="s">
        <v>1464</v>
      </c>
      <c r="T8" s="864">
        <v>543.07000000000005</v>
      </c>
      <c r="U8" s="848" t="s">
        <v>1472</v>
      </c>
      <c r="V8" s="868">
        <v>601.85</v>
      </c>
      <c r="W8" s="849" t="s">
        <v>1481</v>
      </c>
      <c r="X8" s="863">
        <v>456.48</v>
      </c>
      <c r="Y8" s="850" t="s">
        <v>1490</v>
      </c>
      <c r="Z8" s="851">
        <v>800.99</v>
      </c>
      <c r="AA8" s="849" t="s">
        <v>1657</v>
      </c>
      <c r="AB8" s="863">
        <v>806.9</v>
      </c>
      <c r="AC8" s="838"/>
      <c r="AD8" s="838"/>
      <c r="AE8" s="852">
        <f t="shared" si="0"/>
        <v>7116.7899999999991</v>
      </c>
    </row>
    <row r="9" spans="1:32" s="217" customFormat="1" ht="30" customHeight="1" x14ac:dyDescent="0.25">
      <c r="A9" s="837">
        <v>5</v>
      </c>
      <c r="B9" s="841" t="s">
        <v>1399</v>
      </c>
      <c r="C9" s="841" t="s">
        <v>1400</v>
      </c>
      <c r="D9" s="825" t="s">
        <v>1401</v>
      </c>
      <c r="E9" s="840"/>
      <c r="F9" s="876"/>
      <c r="G9" s="847" t="s">
        <v>1402</v>
      </c>
      <c r="H9" s="864">
        <v>1186.76</v>
      </c>
      <c r="I9" s="842" t="s">
        <v>1419</v>
      </c>
      <c r="J9" s="872">
        <v>855.93</v>
      </c>
      <c r="K9" s="847" t="s">
        <v>1428</v>
      </c>
      <c r="L9" s="864">
        <v>660.08</v>
      </c>
      <c r="M9" s="842" t="s">
        <v>1438</v>
      </c>
      <c r="N9" s="872">
        <v>851.6</v>
      </c>
      <c r="O9" s="847" t="s">
        <v>1447</v>
      </c>
      <c r="P9" s="864">
        <v>693.62</v>
      </c>
      <c r="Q9" s="842" t="s">
        <v>1456</v>
      </c>
      <c r="R9" s="872">
        <v>755.79</v>
      </c>
      <c r="S9" s="847" t="s">
        <v>1465</v>
      </c>
      <c r="T9" s="864">
        <v>1040.26</v>
      </c>
      <c r="U9" s="848" t="s">
        <v>1473</v>
      </c>
      <c r="V9" s="868">
        <v>934.85</v>
      </c>
      <c r="W9" s="849" t="s">
        <v>1482</v>
      </c>
      <c r="X9" s="863">
        <v>772.58</v>
      </c>
      <c r="Y9" s="850" t="s">
        <v>1491</v>
      </c>
      <c r="Z9" s="851">
        <v>970.68</v>
      </c>
      <c r="AA9" s="849" t="s">
        <v>1658</v>
      </c>
      <c r="AB9" s="863">
        <v>789.76</v>
      </c>
      <c r="AC9" s="838"/>
      <c r="AD9" s="838"/>
      <c r="AE9" s="852">
        <f t="shared" si="0"/>
        <v>9511.91</v>
      </c>
    </row>
    <row r="10" spans="1:32" s="217" customFormat="1" ht="30" customHeight="1" x14ac:dyDescent="0.25">
      <c r="A10" s="837">
        <v>6</v>
      </c>
      <c r="B10" s="838" t="s">
        <v>1403</v>
      </c>
      <c r="C10" s="838" t="s">
        <v>1404</v>
      </c>
      <c r="D10" s="825" t="s">
        <v>1405</v>
      </c>
      <c r="E10" s="840"/>
      <c r="F10" s="876"/>
      <c r="G10" s="847" t="s">
        <v>1406</v>
      </c>
      <c r="H10" s="864">
        <v>26177.14</v>
      </c>
      <c r="I10" s="842" t="s">
        <v>1420</v>
      </c>
      <c r="J10" s="872">
        <v>21042.94</v>
      </c>
      <c r="K10" s="847" t="s">
        <v>1429</v>
      </c>
      <c r="L10" s="864">
        <v>23420.39</v>
      </c>
      <c r="M10" s="842" t="s">
        <v>1439</v>
      </c>
      <c r="N10" s="872">
        <v>13513.42</v>
      </c>
      <c r="O10" s="847" t="s">
        <v>1448</v>
      </c>
      <c r="P10" s="864">
        <v>29660.31</v>
      </c>
      <c r="Q10" s="842" t="s">
        <v>1457</v>
      </c>
      <c r="R10" s="872">
        <v>30973.86</v>
      </c>
      <c r="S10" s="847" t="s">
        <v>1461</v>
      </c>
      <c r="T10" s="864">
        <v>23908.47</v>
      </c>
      <c r="U10" s="848" t="s">
        <v>1474</v>
      </c>
      <c r="V10" s="868">
        <v>28580.05</v>
      </c>
      <c r="W10" s="849" t="s">
        <v>1483</v>
      </c>
      <c r="X10" s="863">
        <v>27266.560000000001</v>
      </c>
      <c r="Y10" s="850" t="s">
        <v>1492</v>
      </c>
      <c r="Z10" s="851">
        <v>32068.38</v>
      </c>
      <c r="AA10" s="849" t="s">
        <v>1659</v>
      </c>
      <c r="AB10" s="863">
        <v>28877.24</v>
      </c>
      <c r="AC10" s="838"/>
      <c r="AD10" s="838"/>
      <c r="AE10" s="852">
        <f t="shared" si="0"/>
        <v>285488.76</v>
      </c>
    </row>
    <row r="11" spans="1:32" s="217" customFormat="1" ht="30" customHeight="1" x14ac:dyDescent="0.25">
      <c r="A11" s="837">
        <v>7</v>
      </c>
      <c r="B11" s="838" t="s">
        <v>1407</v>
      </c>
      <c r="C11" s="838" t="s">
        <v>1379</v>
      </c>
      <c r="D11" s="825" t="s">
        <v>1408</v>
      </c>
      <c r="E11" s="840"/>
      <c r="F11" s="876"/>
      <c r="G11" s="847" t="s">
        <v>1409</v>
      </c>
      <c r="H11" s="864">
        <v>6308.89</v>
      </c>
      <c r="I11" s="842" t="s">
        <v>1421</v>
      </c>
      <c r="J11" s="872">
        <v>6332.07</v>
      </c>
      <c r="K11" s="847" t="s">
        <v>1430</v>
      </c>
      <c r="L11" s="864">
        <v>6510.89</v>
      </c>
      <c r="M11" s="842" t="s">
        <v>1440</v>
      </c>
      <c r="N11" s="872">
        <v>5859.56</v>
      </c>
      <c r="O11" s="847" t="s">
        <v>1449</v>
      </c>
      <c r="P11" s="864">
        <v>6525.03</v>
      </c>
      <c r="Q11" s="842" t="s">
        <v>1458</v>
      </c>
      <c r="R11" s="872">
        <v>6513.42</v>
      </c>
      <c r="S11" s="847" t="s">
        <v>1466</v>
      </c>
      <c r="T11" s="864">
        <v>16022.12</v>
      </c>
      <c r="U11" s="848" t="s">
        <v>1475</v>
      </c>
      <c r="V11" s="868">
        <v>17631.8</v>
      </c>
      <c r="W11" s="849" t="s">
        <v>1484</v>
      </c>
      <c r="X11" s="863">
        <v>10711.54</v>
      </c>
      <c r="Y11" s="850" t="s">
        <v>1493</v>
      </c>
      <c r="Z11" s="851">
        <v>19089.580000000002</v>
      </c>
      <c r="AA11" s="849" t="s">
        <v>1660</v>
      </c>
      <c r="AB11" s="863">
        <v>16389.2</v>
      </c>
      <c r="AC11" s="838"/>
      <c r="AD11" s="838"/>
      <c r="AE11" s="852">
        <f t="shared" si="0"/>
        <v>117894.1</v>
      </c>
    </row>
    <row r="12" spans="1:32" s="217" customFormat="1" ht="30" customHeight="1" x14ac:dyDescent="0.25">
      <c r="A12" s="837">
        <v>8</v>
      </c>
      <c r="B12" s="838" t="s">
        <v>1410</v>
      </c>
      <c r="C12" s="838" t="s">
        <v>1379</v>
      </c>
      <c r="D12" s="825" t="s">
        <v>1411</v>
      </c>
      <c r="E12" s="840"/>
      <c r="F12" s="876"/>
      <c r="G12" s="847" t="s">
        <v>1412</v>
      </c>
      <c r="H12" s="864">
        <v>21111.89</v>
      </c>
      <c r="I12" s="842" t="s">
        <v>1422</v>
      </c>
      <c r="J12" s="872">
        <v>18984.240000000002</v>
      </c>
      <c r="K12" s="847" t="s">
        <v>1431</v>
      </c>
      <c r="L12" s="864">
        <v>28737.27</v>
      </c>
      <c r="M12" s="842" t="s">
        <v>1441</v>
      </c>
      <c r="N12" s="872">
        <v>31040.7</v>
      </c>
      <c r="O12" s="847" t="s">
        <v>1450</v>
      </c>
      <c r="P12" s="864">
        <v>34804.22</v>
      </c>
      <c r="Q12" s="842" t="s">
        <v>1459</v>
      </c>
      <c r="R12" s="872">
        <v>32267.31</v>
      </c>
      <c r="S12" s="847" t="s">
        <v>1467</v>
      </c>
      <c r="T12" s="864">
        <v>23849.200000000001</v>
      </c>
      <c r="U12" s="848" t="s">
        <v>1476</v>
      </c>
      <c r="V12" s="868">
        <v>27394.09</v>
      </c>
      <c r="W12" s="849" t="s">
        <v>1485</v>
      </c>
      <c r="X12" s="863">
        <v>34160.25</v>
      </c>
      <c r="Y12" s="850" t="s">
        <v>1494</v>
      </c>
      <c r="Z12" s="851">
        <v>26558.22</v>
      </c>
      <c r="AA12" s="849" t="s">
        <v>1662</v>
      </c>
      <c r="AB12" s="863">
        <v>38478.769999999997</v>
      </c>
      <c r="AC12" s="838"/>
      <c r="AD12" s="838"/>
      <c r="AE12" s="852">
        <f t="shared" si="0"/>
        <v>317386.16000000003</v>
      </c>
    </row>
    <row r="13" spans="1:32" s="217" customFormat="1" ht="30" customHeight="1" thickBot="1" x14ac:dyDescent="0.3">
      <c r="A13" s="837">
        <v>9</v>
      </c>
      <c r="B13" s="838" t="s">
        <v>1378</v>
      </c>
      <c r="C13" s="838" t="s">
        <v>1379</v>
      </c>
      <c r="D13" s="825" t="s">
        <v>1380</v>
      </c>
      <c r="E13" s="842" t="s">
        <v>1381</v>
      </c>
      <c r="F13" s="877">
        <v>4831.38</v>
      </c>
      <c r="G13" s="847" t="s">
        <v>1413</v>
      </c>
      <c r="H13" s="864">
        <v>9302</v>
      </c>
      <c r="I13" s="842" t="s">
        <v>1423</v>
      </c>
      <c r="J13" s="872">
        <v>11372.14</v>
      </c>
      <c r="K13" s="847" t="s">
        <v>1432</v>
      </c>
      <c r="L13" s="864">
        <v>8587.9</v>
      </c>
      <c r="M13" s="842" t="s">
        <v>1442</v>
      </c>
      <c r="N13" s="872">
        <v>10170.1</v>
      </c>
      <c r="O13" s="847" t="s">
        <v>1451</v>
      </c>
      <c r="P13" s="864">
        <v>10350.879999999999</v>
      </c>
      <c r="Q13" s="842" t="s">
        <v>1460</v>
      </c>
      <c r="R13" s="872">
        <v>10644.11</v>
      </c>
      <c r="S13" s="847" t="s">
        <v>1468</v>
      </c>
      <c r="T13" s="864">
        <v>9570.77</v>
      </c>
      <c r="U13" s="848" t="s">
        <v>1477</v>
      </c>
      <c r="V13" s="868">
        <v>9563.76</v>
      </c>
      <c r="W13" s="849" t="s">
        <v>1486</v>
      </c>
      <c r="X13" s="863">
        <v>8839.73</v>
      </c>
      <c r="Y13" s="850" t="s">
        <v>1495</v>
      </c>
      <c r="Z13" s="851">
        <v>9139.43</v>
      </c>
      <c r="AA13" s="849" t="s">
        <v>1661</v>
      </c>
      <c r="AB13" s="863">
        <v>10083.15</v>
      </c>
      <c r="AC13" s="838"/>
      <c r="AD13" s="838"/>
      <c r="AE13" s="853">
        <f t="shared" si="0"/>
        <v>112455.34999999998</v>
      </c>
    </row>
    <row r="14" spans="1:32" s="217" customFormat="1" ht="30" customHeight="1" thickBot="1" x14ac:dyDescent="0.3">
      <c r="A14" s="825"/>
      <c r="B14" s="912" t="s">
        <v>1382</v>
      </c>
      <c r="C14" s="912"/>
      <c r="D14" s="912"/>
      <c r="E14" s="843"/>
      <c r="F14" s="878">
        <v>4831.38</v>
      </c>
      <c r="G14" s="854"/>
      <c r="H14" s="870">
        <f>SUM(H5:H13)</f>
        <v>73698.53</v>
      </c>
      <c r="I14" s="855"/>
      <c r="J14" s="873">
        <f>SUM(J5:J13)</f>
        <v>67957.89</v>
      </c>
      <c r="K14" s="854"/>
      <c r="L14" s="870">
        <f>SUM(L5:L13)</f>
        <v>79102.48</v>
      </c>
      <c r="M14" s="855"/>
      <c r="N14" s="873">
        <f>SUM(N5:N13)</f>
        <v>76238.700000000012</v>
      </c>
      <c r="O14" s="854"/>
      <c r="P14" s="870">
        <f>SUM(P5:P13)</f>
        <v>94821.57</v>
      </c>
      <c r="Q14" s="855"/>
      <c r="R14" s="873">
        <f>SUM(R5:R13)</f>
        <v>91809.81</v>
      </c>
      <c r="S14" s="854"/>
      <c r="T14" s="870">
        <f>SUM(T5:T13)</f>
        <v>82600.110000000015</v>
      </c>
      <c r="U14" s="857"/>
      <c r="V14" s="869">
        <f>SUM(V5:V13)</f>
        <v>93981.01</v>
      </c>
      <c r="W14" s="847"/>
      <c r="X14" s="864">
        <f>SUM(X5:X13)</f>
        <v>91044.5</v>
      </c>
      <c r="Y14" s="855"/>
      <c r="Z14" s="856">
        <f>SUM(Z5:Z13)</f>
        <v>98391.610000000015</v>
      </c>
      <c r="AA14" s="858"/>
      <c r="AB14" s="864">
        <f>SUM(AB5:AB13)</f>
        <v>99417.00999999998</v>
      </c>
      <c r="AC14" s="838"/>
      <c r="AD14" s="859"/>
      <c r="AE14" s="860">
        <f>SUM(F14:AD14)</f>
        <v>953894.6</v>
      </c>
    </row>
    <row r="15" spans="1:32" x14ac:dyDescent="0.25">
      <c r="A15" s="729"/>
      <c r="B15" s="844"/>
      <c r="C15" s="729"/>
      <c r="D15" s="845" t="s">
        <v>1773</v>
      </c>
      <c r="E15" s="845"/>
      <c r="F15" s="879"/>
      <c r="G15" s="845"/>
      <c r="H15" s="881"/>
      <c r="I15" s="729"/>
      <c r="J15" s="865"/>
      <c r="K15" s="729"/>
      <c r="L15" s="865"/>
      <c r="M15" s="729"/>
      <c r="N15" s="865"/>
      <c r="O15" s="729"/>
      <c r="P15" s="865"/>
      <c r="Q15" s="729"/>
      <c r="R15" s="865"/>
      <c r="S15" s="729"/>
      <c r="T15" s="865"/>
      <c r="U15" s="729"/>
      <c r="V15" s="865"/>
      <c r="W15" s="729"/>
      <c r="X15" s="865"/>
      <c r="Y15" s="729"/>
      <c r="Z15" s="729"/>
      <c r="AA15" s="729"/>
      <c r="AB15" s="865"/>
      <c r="AC15" s="729"/>
      <c r="AD15" s="729"/>
      <c r="AE15" s="729"/>
      <c r="AF15" s="46"/>
    </row>
    <row r="16" spans="1:32" x14ac:dyDescent="0.25">
      <c r="AE16" s="46"/>
    </row>
    <row r="18" spans="6:31" customFormat="1" x14ac:dyDescent="0.25">
      <c r="F18" s="821"/>
      <c r="H18" s="821"/>
      <c r="J18" s="821"/>
      <c r="L18" s="821"/>
      <c r="N18" s="821"/>
      <c r="P18" s="821"/>
      <c r="R18" s="821"/>
      <c r="T18" s="821"/>
      <c r="V18" s="821"/>
      <c r="X18" s="821"/>
      <c r="AB18" s="821"/>
    </row>
    <row r="19" spans="6:31" customFormat="1" x14ac:dyDescent="0.25">
      <c r="F19" s="821"/>
      <c r="H19" s="821"/>
      <c r="J19" s="821"/>
      <c r="L19" s="821"/>
      <c r="N19" s="821"/>
      <c r="P19" s="821"/>
      <c r="R19" s="821"/>
      <c r="T19" s="821"/>
      <c r="V19" s="821"/>
      <c r="X19" s="821"/>
      <c r="AB19" s="821"/>
      <c r="AE19" s="46"/>
    </row>
    <row r="4389" spans="2:10" x14ac:dyDescent="0.25">
      <c r="B4389"/>
      <c r="D4389"/>
      <c r="E4389"/>
      <c r="F4389" s="821"/>
      <c r="G4389"/>
      <c r="H4389" s="821"/>
      <c r="J4389" s="821" t="s">
        <v>1496</v>
      </c>
    </row>
  </sheetData>
  <mergeCells count="15">
    <mergeCell ref="B1:H1"/>
    <mergeCell ref="E3:F3"/>
    <mergeCell ref="G3:H3"/>
    <mergeCell ref="I3:J3"/>
    <mergeCell ref="K3:L3"/>
    <mergeCell ref="AA3:AB3"/>
    <mergeCell ref="AC3:AD3"/>
    <mergeCell ref="B14:D14"/>
    <mergeCell ref="O3:P3"/>
    <mergeCell ref="Q3:R3"/>
    <mergeCell ref="S3:T3"/>
    <mergeCell ref="U3:V3"/>
    <mergeCell ref="W3:X3"/>
    <mergeCell ref="Y3:Z3"/>
    <mergeCell ref="M3:N3"/>
  </mergeCells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4703"/>
  <sheetViews>
    <sheetView topLeftCell="A180" workbookViewId="0">
      <selection activeCell="H199" sqref="H199"/>
    </sheetView>
  </sheetViews>
  <sheetFormatPr baseColWidth="10" defaultRowHeight="15" x14ac:dyDescent="0.25"/>
  <cols>
    <col min="1" max="1" width="6.140625" customWidth="1"/>
    <col min="2" max="2" width="0.85546875" style="319" hidden="1" customWidth="1"/>
    <col min="3" max="3" width="18" customWidth="1"/>
    <col min="4" max="4" width="16.85546875" style="121" customWidth="1"/>
    <col min="5" max="5" width="23.7109375" style="121" customWidth="1"/>
    <col min="6" max="6" width="9.85546875" style="469" customWidth="1"/>
    <col min="7" max="7" width="13" style="469" customWidth="1"/>
    <col min="8" max="8" width="24.85546875" style="811" customWidth="1"/>
    <col min="9" max="9" width="6.7109375" customWidth="1"/>
    <col min="10" max="10" width="12.140625" customWidth="1"/>
    <col min="11" max="11" width="11" customWidth="1"/>
  </cols>
  <sheetData>
    <row r="1" spans="1:12" ht="46.5" customHeight="1" x14ac:dyDescent="0.35">
      <c r="B1" s="916" t="s">
        <v>1373</v>
      </c>
      <c r="C1" s="916"/>
      <c r="D1" s="916"/>
      <c r="E1" s="893"/>
      <c r="F1" s="893"/>
      <c r="G1" s="893"/>
      <c r="H1" s="893"/>
      <c r="I1" s="471"/>
      <c r="J1" s="472"/>
      <c r="K1" s="472"/>
    </row>
    <row r="2" spans="1:12" ht="21" x14ac:dyDescent="0.35">
      <c r="A2" s="25" t="s">
        <v>1374</v>
      </c>
      <c r="C2" s="18"/>
      <c r="D2" s="519"/>
      <c r="H2" s="810"/>
      <c r="I2" s="471"/>
      <c r="J2" s="472"/>
      <c r="K2" s="472"/>
    </row>
    <row r="3" spans="1:12" ht="21" x14ac:dyDescent="0.35">
      <c r="A3" s="473"/>
      <c r="E3" s="520" t="s">
        <v>1375</v>
      </c>
      <c r="F3" s="521">
        <v>2016</v>
      </c>
      <c r="G3" s="475"/>
      <c r="H3" s="810"/>
      <c r="I3" s="471"/>
      <c r="J3" s="472"/>
      <c r="K3" s="472"/>
    </row>
    <row r="4" spans="1:12" x14ac:dyDescent="0.25">
      <c r="D4" s="319"/>
      <c r="E4"/>
      <c r="F4" s="121"/>
      <c r="G4" s="121"/>
      <c r="J4" s="470"/>
      <c r="K4" s="470"/>
    </row>
    <row r="5" spans="1:12" x14ac:dyDescent="0.25">
      <c r="D5" s="319"/>
      <c r="E5"/>
      <c r="F5" s="121"/>
      <c r="G5" s="121"/>
      <c r="J5" s="470"/>
      <c r="K5" s="470"/>
    </row>
    <row r="6" spans="1:12" s="351" customFormat="1" ht="30" customHeight="1" x14ac:dyDescent="0.25">
      <c r="A6" s="301" t="s">
        <v>17</v>
      </c>
      <c r="B6" s="522" t="s">
        <v>18</v>
      </c>
      <c r="C6" s="476"/>
      <c r="D6" s="476" t="s">
        <v>1298</v>
      </c>
      <c r="E6" s="476" t="s">
        <v>1376</v>
      </c>
      <c r="F6" s="517" t="s">
        <v>26</v>
      </c>
      <c r="G6" s="517" t="s">
        <v>1377</v>
      </c>
      <c r="H6" s="812" t="s">
        <v>4</v>
      </c>
      <c r="I6" s="476" t="s">
        <v>44</v>
      </c>
      <c r="J6" s="523" t="s">
        <v>31</v>
      </c>
      <c r="K6" s="523" t="s">
        <v>52</v>
      </c>
      <c r="L6" s="524" t="s">
        <v>1310</v>
      </c>
    </row>
    <row r="7" spans="1:12" s="1" customFormat="1" ht="44.25" customHeight="1" x14ac:dyDescent="0.25">
      <c r="A7" s="317">
        <v>9</v>
      </c>
      <c r="B7" s="482" t="s">
        <v>1378</v>
      </c>
      <c r="C7" s="482" t="s">
        <v>1379</v>
      </c>
      <c r="D7" s="480" t="s">
        <v>1380</v>
      </c>
      <c r="E7" s="480" t="s">
        <v>1381</v>
      </c>
      <c r="F7" s="481">
        <v>42716</v>
      </c>
      <c r="G7" s="481">
        <v>42732</v>
      </c>
      <c r="H7" s="813">
        <v>10000</v>
      </c>
      <c r="I7" s="525" t="s">
        <v>1543</v>
      </c>
      <c r="J7" s="526" t="s">
        <v>1544</v>
      </c>
      <c r="K7" s="525">
        <v>2070117</v>
      </c>
      <c r="L7" s="369" t="s">
        <v>1545</v>
      </c>
    </row>
    <row r="8" spans="1:12" s="1" customFormat="1" ht="30" customHeight="1" x14ac:dyDescent="0.25">
      <c r="A8" s="317"/>
      <c r="B8" s="482"/>
      <c r="C8" s="482"/>
      <c r="D8" s="480" t="s">
        <v>1380</v>
      </c>
      <c r="E8" s="480" t="s">
        <v>1381</v>
      </c>
      <c r="F8" s="481">
        <v>42716</v>
      </c>
      <c r="G8" s="481">
        <v>42732</v>
      </c>
      <c r="H8" s="813">
        <v>4831.38</v>
      </c>
      <c r="I8" s="525" t="s">
        <v>1546</v>
      </c>
      <c r="J8" s="526" t="s">
        <v>1544</v>
      </c>
      <c r="K8" s="525" t="s">
        <v>1547</v>
      </c>
      <c r="L8" s="369" t="s">
        <v>1545</v>
      </c>
    </row>
    <row r="9" spans="1:12" s="1" customFormat="1" ht="30" customHeight="1" x14ac:dyDescent="0.25">
      <c r="A9" s="527"/>
      <c r="B9" s="919" t="s">
        <v>1382</v>
      </c>
      <c r="C9" s="919"/>
      <c r="D9" s="919"/>
      <c r="E9" s="528"/>
      <c r="F9" s="262"/>
      <c r="G9" s="262"/>
      <c r="H9" s="814">
        <f>SUM(H7:H8)</f>
        <v>14831.380000000001</v>
      </c>
      <c r="I9" s="525"/>
      <c r="J9" s="478"/>
      <c r="K9" s="478"/>
      <c r="L9" s="6"/>
    </row>
    <row r="10" spans="1:12" ht="15.75" x14ac:dyDescent="0.25">
      <c r="A10" s="99"/>
      <c r="B10" s="529"/>
      <c r="C10" s="99"/>
      <c r="D10" s="120"/>
      <c r="E10" s="120"/>
      <c r="F10" s="34"/>
      <c r="G10" s="34"/>
      <c r="H10" s="815"/>
      <c r="I10" s="530"/>
      <c r="J10" s="530"/>
      <c r="K10" s="530"/>
      <c r="L10" s="99"/>
    </row>
    <row r="11" spans="1:12" x14ac:dyDescent="0.25">
      <c r="H11" s="810"/>
      <c r="I11" s="471"/>
      <c r="J11" s="472"/>
      <c r="K11" s="472"/>
    </row>
    <row r="12" spans="1:12" s="189" customFormat="1" ht="46.5" customHeight="1" x14ac:dyDescent="0.35">
      <c r="B12" s="916" t="s">
        <v>1373</v>
      </c>
      <c r="C12" s="916"/>
      <c r="D12" s="916"/>
      <c r="E12" s="893"/>
      <c r="F12" s="893"/>
      <c r="G12" s="893"/>
      <c r="H12" s="893"/>
      <c r="I12" s="471"/>
      <c r="J12" s="472"/>
      <c r="K12" s="472"/>
    </row>
    <row r="13" spans="1:12" s="189" customFormat="1" ht="21" x14ac:dyDescent="0.35">
      <c r="A13" s="25" t="s">
        <v>1374</v>
      </c>
      <c r="B13" s="325"/>
      <c r="D13" s="516"/>
      <c r="E13" s="516"/>
      <c r="F13" s="469"/>
      <c r="G13" s="469"/>
      <c r="H13" s="816"/>
      <c r="I13" s="471"/>
      <c r="J13" s="472"/>
      <c r="K13" s="472"/>
    </row>
    <row r="14" spans="1:12" s="189" customFormat="1" ht="21" x14ac:dyDescent="0.35">
      <c r="A14" s="25"/>
      <c r="B14" s="325"/>
      <c r="D14" s="516"/>
      <c r="E14" s="520" t="s">
        <v>46</v>
      </c>
      <c r="F14" s="521">
        <v>2017</v>
      </c>
      <c r="G14" s="521"/>
      <c r="H14" s="816"/>
      <c r="I14" s="471"/>
      <c r="J14" s="472"/>
      <c r="K14" s="472"/>
    </row>
    <row r="15" spans="1:12" s="351" customFormat="1" ht="30" customHeight="1" x14ac:dyDescent="0.25">
      <c r="A15" s="301" t="s">
        <v>17</v>
      </c>
      <c r="B15" s="522" t="s">
        <v>18</v>
      </c>
      <c r="C15" s="476"/>
      <c r="D15" s="476" t="s">
        <v>1298</v>
      </c>
      <c r="E15" s="476" t="s">
        <v>1376</v>
      </c>
      <c r="F15" s="517" t="s">
        <v>26</v>
      </c>
      <c r="G15" s="517" t="s">
        <v>1377</v>
      </c>
      <c r="H15" s="812" t="s">
        <v>4</v>
      </c>
      <c r="I15" s="476" t="s">
        <v>44</v>
      </c>
      <c r="J15" s="531" t="s">
        <v>31</v>
      </c>
      <c r="K15" s="531" t="s">
        <v>52</v>
      </c>
      <c r="L15" s="524" t="s">
        <v>1310</v>
      </c>
    </row>
    <row r="16" spans="1:12" s="1" customFormat="1" ht="30" customHeight="1" x14ac:dyDescent="0.25">
      <c r="A16" s="317">
        <v>1</v>
      </c>
      <c r="B16" s="482" t="s">
        <v>1383</v>
      </c>
      <c r="C16" s="479" t="s">
        <v>1384</v>
      </c>
      <c r="D16" s="480" t="s">
        <v>1385</v>
      </c>
      <c r="E16" s="480" t="s">
        <v>1386</v>
      </c>
      <c r="F16" s="481">
        <v>42752</v>
      </c>
      <c r="G16" s="481">
        <v>42767</v>
      </c>
      <c r="H16" s="813">
        <v>601.67999999999995</v>
      </c>
      <c r="I16" s="526">
        <v>36</v>
      </c>
      <c r="J16" s="532" t="s">
        <v>1548</v>
      </c>
      <c r="K16" s="532" t="s">
        <v>1549</v>
      </c>
      <c r="L16" s="509">
        <v>42767</v>
      </c>
    </row>
    <row r="17" spans="1:12" s="1" customFormat="1" ht="30" customHeight="1" x14ac:dyDescent="0.25">
      <c r="A17" s="317">
        <v>2</v>
      </c>
      <c r="B17" s="482" t="s">
        <v>1387</v>
      </c>
      <c r="C17" s="479" t="s">
        <v>1388</v>
      </c>
      <c r="D17" s="480" t="s">
        <v>1389</v>
      </c>
      <c r="E17" s="480" t="s">
        <v>1390</v>
      </c>
      <c r="F17" s="481">
        <v>42752</v>
      </c>
      <c r="G17" s="481">
        <v>42767</v>
      </c>
      <c r="H17" s="813">
        <v>7823.06</v>
      </c>
      <c r="I17" s="526">
        <v>36</v>
      </c>
      <c r="J17" s="532" t="s">
        <v>1548</v>
      </c>
      <c r="K17" s="532" t="s">
        <v>1549</v>
      </c>
      <c r="L17" s="509">
        <v>42767</v>
      </c>
    </row>
    <row r="18" spans="1:12" s="1" customFormat="1" ht="30" customHeight="1" x14ac:dyDescent="0.25">
      <c r="A18" s="317">
        <v>3</v>
      </c>
      <c r="B18" s="482" t="s">
        <v>1391</v>
      </c>
      <c r="C18" s="479" t="s">
        <v>1392</v>
      </c>
      <c r="D18" s="480" t="s">
        <v>1393</v>
      </c>
      <c r="E18" s="480" t="s">
        <v>1394</v>
      </c>
      <c r="F18" s="481">
        <v>42752</v>
      </c>
      <c r="G18" s="481">
        <v>42767</v>
      </c>
      <c r="H18" s="813">
        <v>693.78</v>
      </c>
      <c r="I18" s="526">
        <v>36</v>
      </c>
      <c r="J18" s="532" t="s">
        <v>1548</v>
      </c>
      <c r="K18" s="532" t="s">
        <v>1549</v>
      </c>
      <c r="L18" s="509">
        <v>42767</v>
      </c>
    </row>
    <row r="19" spans="1:12" s="1" customFormat="1" ht="30" customHeight="1" x14ac:dyDescent="0.25">
      <c r="A19" s="317">
        <v>4</v>
      </c>
      <c r="B19" s="482" t="s">
        <v>1395</v>
      </c>
      <c r="C19" s="482" t="s">
        <v>1396</v>
      </c>
      <c r="D19" s="480" t="s">
        <v>1397</v>
      </c>
      <c r="E19" s="480" t="s">
        <v>1398</v>
      </c>
      <c r="F19" s="481">
        <v>42752</v>
      </c>
      <c r="G19" s="481">
        <v>42767</v>
      </c>
      <c r="H19" s="813">
        <v>493.33</v>
      </c>
      <c r="I19" s="526">
        <v>36</v>
      </c>
      <c r="J19" s="532" t="s">
        <v>1548</v>
      </c>
      <c r="K19" s="532" t="s">
        <v>1549</v>
      </c>
      <c r="L19" s="509">
        <v>42767</v>
      </c>
    </row>
    <row r="20" spans="1:12" s="1" customFormat="1" ht="30" customHeight="1" x14ac:dyDescent="0.25">
      <c r="A20" s="317">
        <v>5</v>
      </c>
      <c r="B20" s="483" t="s">
        <v>1399</v>
      </c>
      <c r="C20" s="483" t="s">
        <v>1400</v>
      </c>
      <c r="D20" s="480" t="s">
        <v>1401</v>
      </c>
      <c r="E20" s="480" t="s">
        <v>1402</v>
      </c>
      <c r="F20" s="481">
        <v>42752</v>
      </c>
      <c r="G20" s="481">
        <v>42767</v>
      </c>
      <c r="H20" s="813">
        <v>1186.76</v>
      </c>
      <c r="I20" s="526">
        <v>36</v>
      </c>
      <c r="J20" s="532" t="s">
        <v>1548</v>
      </c>
      <c r="K20" s="532" t="s">
        <v>1549</v>
      </c>
      <c r="L20" s="509">
        <v>42767</v>
      </c>
    </row>
    <row r="21" spans="1:12" s="1" customFormat="1" ht="30" customHeight="1" x14ac:dyDescent="0.25">
      <c r="A21" s="317">
        <v>6</v>
      </c>
      <c r="B21" s="482" t="s">
        <v>1403</v>
      </c>
      <c r="C21" s="482" t="s">
        <v>1404</v>
      </c>
      <c r="D21" s="480" t="s">
        <v>1405</v>
      </c>
      <c r="E21" s="480" t="s">
        <v>1406</v>
      </c>
      <c r="F21" s="481">
        <v>42752</v>
      </c>
      <c r="G21" s="481">
        <v>42767</v>
      </c>
      <c r="H21" s="813">
        <v>26177.14</v>
      </c>
      <c r="I21" s="526">
        <v>36</v>
      </c>
      <c r="J21" s="532" t="s">
        <v>1548</v>
      </c>
      <c r="K21" s="532" t="s">
        <v>1549</v>
      </c>
      <c r="L21" s="509">
        <v>42767</v>
      </c>
    </row>
    <row r="22" spans="1:12" s="1" customFormat="1" ht="30" customHeight="1" x14ac:dyDescent="0.25">
      <c r="A22" s="317">
        <v>7</v>
      </c>
      <c r="B22" s="482" t="s">
        <v>1407</v>
      </c>
      <c r="C22" s="482" t="s">
        <v>1379</v>
      </c>
      <c r="D22" s="480" t="s">
        <v>1408</v>
      </c>
      <c r="E22" s="480" t="s">
        <v>1409</v>
      </c>
      <c r="F22" s="481">
        <v>42752</v>
      </c>
      <c r="G22" s="481">
        <v>42767</v>
      </c>
      <c r="H22" s="813">
        <v>6308.89</v>
      </c>
      <c r="I22" s="526">
        <v>36</v>
      </c>
      <c r="J22" s="532" t="s">
        <v>1548</v>
      </c>
      <c r="K22" s="532" t="s">
        <v>1549</v>
      </c>
      <c r="L22" s="509">
        <v>42767</v>
      </c>
    </row>
    <row r="23" spans="1:12" s="1" customFormat="1" ht="30" customHeight="1" x14ac:dyDescent="0.25">
      <c r="A23" s="317">
        <v>8</v>
      </c>
      <c r="B23" s="482" t="s">
        <v>1410</v>
      </c>
      <c r="C23" s="482" t="s">
        <v>1379</v>
      </c>
      <c r="D23" s="480" t="s">
        <v>1411</v>
      </c>
      <c r="E23" s="480" t="s">
        <v>1412</v>
      </c>
      <c r="F23" s="481">
        <v>42752</v>
      </c>
      <c r="G23" s="481">
        <v>42767</v>
      </c>
      <c r="H23" s="813">
        <v>21111.89</v>
      </c>
      <c r="I23" s="526">
        <v>36</v>
      </c>
      <c r="J23" s="532" t="s">
        <v>1548</v>
      </c>
      <c r="K23" s="532" t="s">
        <v>1549</v>
      </c>
      <c r="L23" s="509">
        <v>42767</v>
      </c>
    </row>
    <row r="24" spans="1:12" s="1" customFormat="1" ht="30" customHeight="1" x14ac:dyDescent="0.25">
      <c r="A24" s="317">
        <v>9</v>
      </c>
      <c r="B24" s="482" t="s">
        <v>1378</v>
      </c>
      <c r="C24" s="482" t="s">
        <v>1379</v>
      </c>
      <c r="D24" s="480" t="s">
        <v>1380</v>
      </c>
      <c r="E24" s="480" t="s">
        <v>1413</v>
      </c>
      <c r="F24" s="481">
        <v>42752</v>
      </c>
      <c r="G24" s="481">
        <v>42767</v>
      </c>
      <c r="H24" s="813">
        <v>9302</v>
      </c>
      <c r="I24" s="526">
        <v>36</v>
      </c>
      <c r="J24" s="532" t="s">
        <v>1548</v>
      </c>
      <c r="K24" s="532" t="s">
        <v>1549</v>
      </c>
      <c r="L24" s="509">
        <v>42767</v>
      </c>
    </row>
    <row r="25" spans="1:12" s="1" customFormat="1" ht="30" customHeight="1" x14ac:dyDescent="0.25">
      <c r="A25" s="527"/>
      <c r="B25" s="919" t="s">
        <v>1382</v>
      </c>
      <c r="C25" s="919"/>
      <c r="D25" s="919"/>
      <c r="E25" s="528"/>
      <c r="F25" s="262"/>
      <c r="G25" s="262"/>
      <c r="H25" s="814">
        <f>SUM(H16:H24)</f>
        <v>73698.53</v>
      </c>
      <c r="I25" s="525"/>
      <c r="J25" s="526"/>
      <c r="K25" s="526"/>
      <c r="L25" s="6"/>
    </row>
    <row r="26" spans="1:12" ht="46.5" customHeight="1" x14ac:dyDescent="0.35">
      <c r="A26" s="99"/>
      <c r="B26" s="921" t="s">
        <v>1373</v>
      </c>
      <c r="C26" s="921"/>
      <c r="D26" s="921"/>
      <c r="E26" s="922"/>
      <c r="F26" s="922"/>
      <c r="G26" s="922"/>
      <c r="H26" s="922"/>
      <c r="I26" s="533"/>
      <c r="J26" s="534"/>
      <c r="K26" s="534"/>
      <c r="L26" s="99"/>
    </row>
    <row r="27" spans="1:12" ht="21" x14ac:dyDescent="0.35">
      <c r="A27" s="535" t="s">
        <v>1374</v>
      </c>
      <c r="B27" s="529"/>
      <c r="C27" s="536"/>
      <c r="D27" s="120"/>
      <c r="E27" s="120"/>
      <c r="F27" s="34"/>
      <c r="G27" s="34"/>
      <c r="H27" s="815"/>
      <c r="I27" s="533"/>
      <c r="J27" s="534"/>
      <c r="K27" s="534"/>
      <c r="L27" s="99"/>
    </row>
    <row r="28" spans="1:12" ht="21" x14ac:dyDescent="0.35">
      <c r="A28" s="537"/>
      <c r="B28" s="529"/>
      <c r="C28" s="99"/>
      <c r="D28" s="120"/>
      <c r="E28" s="538" t="s">
        <v>28</v>
      </c>
      <c r="F28" s="539">
        <v>2017</v>
      </c>
      <c r="G28" s="539"/>
      <c r="H28" s="815"/>
      <c r="I28" s="533"/>
      <c r="J28" s="534"/>
      <c r="K28" s="534"/>
      <c r="L28" s="99"/>
    </row>
    <row r="29" spans="1:12" s="351" customFormat="1" ht="30" customHeight="1" x14ac:dyDescent="0.25">
      <c r="A29" s="301" t="s">
        <v>17</v>
      </c>
      <c r="B29" s="522" t="s">
        <v>18</v>
      </c>
      <c r="C29" s="476"/>
      <c r="D29" s="476" t="s">
        <v>1298</v>
      </c>
      <c r="E29" s="476" t="s">
        <v>1376</v>
      </c>
      <c r="F29" s="517" t="s">
        <v>26</v>
      </c>
      <c r="G29" s="540" t="s">
        <v>1377</v>
      </c>
      <c r="H29" s="812" t="s">
        <v>4</v>
      </c>
      <c r="I29" s="476" t="s">
        <v>44</v>
      </c>
      <c r="J29" s="523" t="s">
        <v>31</v>
      </c>
      <c r="K29" s="523" t="s">
        <v>52</v>
      </c>
      <c r="L29" s="524" t="s">
        <v>1310</v>
      </c>
    </row>
    <row r="30" spans="1:12" s="1" customFormat="1" ht="30" customHeight="1" x14ac:dyDescent="0.25">
      <c r="A30" s="317">
        <v>1</v>
      </c>
      <c r="B30" s="482" t="s">
        <v>1383</v>
      </c>
      <c r="C30" s="479" t="s">
        <v>1384</v>
      </c>
      <c r="D30" s="480" t="s">
        <v>1385</v>
      </c>
      <c r="E30" s="480" t="s">
        <v>1414</v>
      </c>
      <c r="F30" s="481">
        <v>42770</v>
      </c>
      <c r="G30" s="481">
        <v>42786</v>
      </c>
      <c r="H30" s="813">
        <v>603.89</v>
      </c>
      <c r="I30" s="532" t="s">
        <v>1550</v>
      </c>
      <c r="J30" s="532" t="s">
        <v>1551</v>
      </c>
      <c r="K30" s="532" t="s">
        <v>1552</v>
      </c>
      <c r="L30" s="369" t="s">
        <v>1337</v>
      </c>
    </row>
    <row r="31" spans="1:12" s="1" customFormat="1" ht="30" customHeight="1" x14ac:dyDescent="0.25">
      <c r="A31" s="317">
        <v>2</v>
      </c>
      <c r="B31" s="482" t="s">
        <v>1387</v>
      </c>
      <c r="C31" s="479" t="s">
        <v>1388</v>
      </c>
      <c r="D31" s="480" t="s">
        <v>1389</v>
      </c>
      <c r="E31" s="480" t="s">
        <v>1415</v>
      </c>
      <c r="F31" s="481">
        <v>42770</v>
      </c>
      <c r="G31" s="481">
        <v>42786</v>
      </c>
      <c r="H31" s="813">
        <v>7459.39</v>
      </c>
      <c r="I31" s="532" t="s">
        <v>1550</v>
      </c>
      <c r="J31" s="532" t="s">
        <v>1551</v>
      </c>
      <c r="K31" s="532" t="s">
        <v>1552</v>
      </c>
      <c r="L31" s="369" t="s">
        <v>1337</v>
      </c>
    </row>
    <row r="32" spans="1:12" s="1" customFormat="1" ht="30" customHeight="1" x14ac:dyDescent="0.25">
      <c r="A32" s="317">
        <v>3</v>
      </c>
      <c r="B32" s="482" t="s">
        <v>1391</v>
      </c>
      <c r="C32" s="479" t="s">
        <v>1392</v>
      </c>
      <c r="D32" s="480" t="s">
        <v>1393</v>
      </c>
      <c r="E32" s="480" t="s">
        <v>1416</v>
      </c>
      <c r="F32" s="481">
        <v>42770</v>
      </c>
      <c r="G32" s="481" t="s">
        <v>1417</v>
      </c>
      <c r="H32" s="813">
        <v>674.87</v>
      </c>
      <c r="I32" s="532" t="s">
        <v>1550</v>
      </c>
      <c r="J32" s="532" t="s">
        <v>1551</v>
      </c>
      <c r="K32" s="532" t="s">
        <v>1552</v>
      </c>
      <c r="L32" s="369" t="s">
        <v>1337</v>
      </c>
    </row>
    <row r="33" spans="1:12" s="1" customFormat="1" ht="30" customHeight="1" x14ac:dyDescent="0.25">
      <c r="A33" s="317">
        <v>4</v>
      </c>
      <c r="B33" s="482" t="s">
        <v>1395</v>
      </c>
      <c r="C33" s="482" t="s">
        <v>1396</v>
      </c>
      <c r="D33" s="480" t="s">
        <v>1397</v>
      </c>
      <c r="E33" s="480" t="s">
        <v>1418</v>
      </c>
      <c r="F33" s="481">
        <v>42770</v>
      </c>
      <c r="G33" s="481">
        <v>42786</v>
      </c>
      <c r="H33" s="813">
        <v>632.41999999999996</v>
      </c>
      <c r="I33" s="532" t="s">
        <v>1550</v>
      </c>
      <c r="J33" s="532" t="s">
        <v>1551</v>
      </c>
      <c r="K33" s="532" t="s">
        <v>1552</v>
      </c>
      <c r="L33" s="369" t="s">
        <v>1337</v>
      </c>
    </row>
    <row r="34" spans="1:12" s="1" customFormat="1" ht="30" customHeight="1" x14ac:dyDescent="0.25">
      <c r="A34" s="317">
        <v>5</v>
      </c>
      <c r="B34" s="483" t="s">
        <v>1399</v>
      </c>
      <c r="C34" s="483" t="s">
        <v>1400</v>
      </c>
      <c r="D34" s="480" t="s">
        <v>1401</v>
      </c>
      <c r="E34" s="480" t="s">
        <v>1419</v>
      </c>
      <c r="F34" s="481">
        <v>42770</v>
      </c>
      <c r="G34" s="481">
        <v>42786</v>
      </c>
      <c r="H34" s="813">
        <v>855.93</v>
      </c>
      <c r="I34" s="532" t="s">
        <v>1550</v>
      </c>
      <c r="J34" s="532" t="s">
        <v>1551</v>
      </c>
      <c r="K34" s="532" t="s">
        <v>1552</v>
      </c>
      <c r="L34" s="369" t="s">
        <v>1337</v>
      </c>
    </row>
    <row r="35" spans="1:12" s="1" customFormat="1" ht="30" customHeight="1" x14ac:dyDescent="0.25">
      <c r="A35" s="317">
        <v>6</v>
      </c>
      <c r="B35" s="482" t="s">
        <v>1403</v>
      </c>
      <c r="C35" s="482" t="s">
        <v>1404</v>
      </c>
      <c r="D35" s="480" t="s">
        <v>1405</v>
      </c>
      <c r="E35" s="480" t="s">
        <v>1420</v>
      </c>
      <c r="F35" s="481">
        <v>42770</v>
      </c>
      <c r="G35" s="481">
        <v>42786</v>
      </c>
      <c r="H35" s="813">
        <v>21042.94</v>
      </c>
      <c r="I35" s="532" t="s">
        <v>1550</v>
      </c>
      <c r="J35" s="532" t="s">
        <v>1551</v>
      </c>
      <c r="K35" s="532" t="s">
        <v>1552</v>
      </c>
      <c r="L35" s="369" t="s">
        <v>1337</v>
      </c>
    </row>
    <row r="36" spans="1:12" s="1" customFormat="1" ht="30" customHeight="1" x14ac:dyDescent="0.25">
      <c r="A36" s="317">
        <v>7</v>
      </c>
      <c r="B36" s="482" t="s">
        <v>1407</v>
      </c>
      <c r="C36" s="482" t="s">
        <v>1379</v>
      </c>
      <c r="D36" s="480" t="s">
        <v>1408</v>
      </c>
      <c r="E36" s="480" t="s">
        <v>1421</v>
      </c>
      <c r="F36" s="481">
        <v>42770</v>
      </c>
      <c r="G36" s="481">
        <v>42786</v>
      </c>
      <c r="H36" s="813">
        <v>6332.07</v>
      </c>
      <c r="I36" s="532" t="s">
        <v>1550</v>
      </c>
      <c r="J36" s="532" t="s">
        <v>1551</v>
      </c>
      <c r="K36" s="532" t="s">
        <v>1552</v>
      </c>
      <c r="L36" s="369" t="s">
        <v>1337</v>
      </c>
    </row>
    <row r="37" spans="1:12" s="1" customFormat="1" ht="30" customHeight="1" x14ac:dyDescent="0.25">
      <c r="A37" s="317">
        <v>8</v>
      </c>
      <c r="B37" s="482" t="s">
        <v>1410</v>
      </c>
      <c r="C37" s="482" t="s">
        <v>1379</v>
      </c>
      <c r="D37" s="480" t="s">
        <v>1411</v>
      </c>
      <c r="E37" s="480" t="s">
        <v>1422</v>
      </c>
      <c r="F37" s="481">
        <v>42770</v>
      </c>
      <c r="G37" s="481">
        <v>42786</v>
      </c>
      <c r="H37" s="813">
        <v>18984.240000000002</v>
      </c>
      <c r="I37" s="532" t="s">
        <v>1550</v>
      </c>
      <c r="J37" s="532" t="s">
        <v>1551</v>
      </c>
      <c r="K37" s="532" t="s">
        <v>1552</v>
      </c>
      <c r="L37" s="369" t="s">
        <v>1337</v>
      </c>
    </row>
    <row r="38" spans="1:12" s="1" customFormat="1" ht="30" customHeight="1" x14ac:dyDescent="0.25">
      <c r="A38" s="317">
        <v>9</v>
      </c>
      <c r="B38" s="482" t="s">
        <v>1378</v>
      </c>
      <c r="C38" s="482" t="s">
        <v>1379</v>
      </c>
      <c r="D38" s="480" t="s">
        <v>1380</v>
      </c>
      <c r="E38" s="480" t="s">
        <v>1423</v>
      </c>
      <c r="F38" s="481">
        <v>42770</v>
      </c>
      <c r="G38" s="481">
        <v>42786</v>
      </c>
      <c r="H38" s="813">
        <v>11372.14</v>
      </c>
      <c r="I38" s="532" t="s">
        <v>1550</v>
      </c>
      <c r="J38" s="532" t="s">
        <v>1551</v>
      </c>
      <c r="K38" s="532" t="s">
        <v>1552</v>
      </c>
      <c r="L38" s="369" t="s">
        <v>1337</v>
      </c>
    </row>
    <row r="39" spans="1:12" s="1" customFormat="1" ht="30" customHeight="1" x14ac:dyDescent="0.25">
      <c r="A39" s="527"/>
      <c r="B39" s="919" t="s">
        <v>1382</v>
      </c>
      <c r="C39" s="919"/>
      <c r="D39" s="919"/>
      <c r="E39" s="528"/>
      <c r="F39" s="262"/>
      <c r="G39" s="262"/>
      <c r="H39" s="814">
        <f>SUM(H30:H38)</f>
        <v>67957.89</v>
      </c>
      <c r="I39" s="541"/>
      <c r="J39" s="477"/>
      <c r="K39" s="477"/>
      <c r="L39" s="6"/>
    </row>
    <row r="40" spans="1:12" s="486" customFormat="1" ht="30" customHeight="1" x14ac:dyDescent="0.25">
      <c r="A40" s="6"/>
      <c r="B40" s="542"/>
      <c r="C40" s="6"/>
      <c r="D40" s="543"/>
      <c r="E40" s="543"/>
      <c r="F40" s="262"/>
      <c r="G40" s="262"/>
      <c r="H40" s="813"/>
      <c r="I40" s="541"/>
      <c r="J40" s="477"/>
      <c r="K40" s="477"/>
      <c r="L40" s="318"/>
    </row>
    <row r="41" spans="1:12" x14ac:dyDescent="0.25">
      <c r="A41" s="514"/>
      <c r="B41" s="544"/>
      <c r="C41" s="533"/>
      <c r="D41" s="527"/>
      <c r="E41" s="527"/>
      <c r="F41" s="545"/>
      <c r="G41" s="545"/>
      <c r="H41" s="817"/>
      <c r="I41" s="99"/>
      <c r="J41" s="99"/>
      <c r="K41" s="99"/>
      <c r="L41" s="99"/>
    </row>
    <row r="42" spans="1:12" x14ac:dyDescent="0.25">
      <c r="A42" s="514"/>
      <c r="B42" s="546"/>
      <c r="C42" s="514"/>
      <c r="D42" s="527"/>
      <c r="E42" s="527"/>
      <c r="F42" s="545"/>
      <c r="G42" s="545"/>
      <c r="H42" s="817"/>
      <c r="I42" s="99"/>
      <c r="J42" s="99"/>
      <c r="K42" s="99"/>
      <c r="L42" s="99"/>
    </row>
    <row r="43" spans="1:12" ht="23.25" x14ac:dyDescent="0.35">
      <c r="A43" s="99"/>
      <c r="B43" s="923" t="s">
        <v>1373</v>
      </c>
      <c r="C43" s="923"/>
      <c r="D43" s="923"/>
      <c r="E43" s="924"/>
      <c r="F43" s="924"/>
      <c r="G43" s="924"/>
      <c r="H43" s="924"/>
      <c r="I43" s="99"/>
      <c r="J43" s="99"/>
      <c r="K43" s="99"/>
      <c r="L43" s="99"/>
    </row>
    <row r="44" spans="1:12" ht="21" x14ac:dyDescent="0.35">
      <c r="A44" s="537" t="s">
        <v>1374</v>
      </c>
      <c r="B44" s="529"/>
      <c r="C44" s="99"/>
      <c r="D44" s="120"/>
      <c r="E44" s="120"/>
      <c r="F44" s="34"/>
      <c r="G44" s="34"/>
      <c r="H44" s="815"/>
      <c r="I44" s="99"/>
      <c r="J44" s="99"/>
      <c r="K44" s="99"/>
      <c r="L44" s="99"/>
    </row>
    <row r="45" spans="1:12" ht="21" x14ac:dyDescent="0.35">
      <c r="A45" s="537"/>
      <c r="B45" s="529"/>
      <c r="C45" s="99"/>
      <c r="D45" s="120"/>
      <c r="E45" s="547" t="s">
        <v>32</v>
      </c>
      <c r="F45" s="539">
        <v>2017</v>
      </c>
      <c r="G45" s="539"/>
      <c r="H45" s="815"/>
      <c r="I45" s="99"/>
      <c r="J45" s="99"/>
      <c r="K45" s="99"/>
      <c r="L45" s="99"/>
    </row>
    <row r="46" spans="1:12" ht="58.5" customHeight="1" x14ac:dyDescent="0.25">
      <c r="A46" s="301" t="s">
        <v>17</v>
      </c>
      <c r="B46" s="522" t="s">
        <v>18</v>
      </c>
      <c r="C46" s="476"/>
      <c r="D46" s="476" t="s">
        <v>1298</v>
      </c>
      <c r="E46" s="476" t="s">
        <v>1376</v>
      </c>
      <c r="F46" s="517" t="s">
        <v>1377</v>
      </c>
      <c r="G46" s="517" t="s">
        <v>1377</v>
      </c>
      <c r="H46" s="812" t="s">
        <v>4</v>
      </c>
      <c r="I46" s="476" t="s">
        <v>44</v>
      </c>
      <c r="J46" s="523" t="s">
        <v>31</v>
      </c>
      <c r="K46" s="523" t="s">
        <v>52</v>
      </c>
      <c r="L46" s="524" t="s">
        <v>1310</v>
      </c>
    </row>
    <row r="47" spans="1:12" ht="23.25" customHeight="1" x14ac:dyDescent="0.25">
      <c r="A47" s="317">
        <v>1</v>
      </c>
      <c r="B47" s="482" t="s">
        <v>1383</v>
      </c>
      <c r="C47" s="479" t="s">
        <v>1384</v>
      </c>
      <c r="D47" s="480" t="s">
        <v>1385</v>
      </c>
      <c r="E47" s="480" t="s">
        <v>1424</v>
      </c>
      <c r="F47" s="481">
        <v>42826</v>
      </c>
      <c r="G47" s="481">
        <v>42826</v>
      </c>
      <c r="H47" s="813">
        <v>780.32</v>
      </c>
      <c r="I47" s="99">
        <v>622</v>
      </c>
      <c r="J47" s="99">
        <v>528</v>
      </c>
      <c r="K47" s="99">
        <v>2070491</v>
      </c>
      <c r="L47" s="313">
        <v>42836</v>
      </c>
    </row>
    <row r="48" spans="1:12" ht="22.5" customHeight="1" x14ac:dyDescent="0.25">
      <c r="A48" s="317">
        <v>2</v>
      </c>
      <c r="B48" s="482" t="s">
        <v>1387</v>
      </c>
      <c r="C48" s="479" t="s">
        <v>1388</v>
      </c>
      <c r="D48" s="480" t="s">
        <v>1389</v>
      </c>
      <c r="E48" s="480" t="s">
        <v>1425</v>
      </c>
      <c r="F48" s="481">
        <v>42826</v>
      </c>
      <c r="G48" s="481">
        <v>42826</v>
      </c>
      <c r="H48" s="813">
        <v>8973.65</v>
      </c>
      <c r="I48" s="99">
        <v>622</v>
      </c>
      <c r="J48" s="99">
        <v>528</v>
      </c>
      <c r="K48" s="99">
        <v>2070491</v>
      </c>
      <c r="L48" s="313">
        <v>42836</v>
      </c>
    </row>
    <row r="49" spans="1:12" ht="24" customHeight="1" x14ac:dyDescent="0.25">
      <c r="A49" s="317">
        <v>3</v>
      </c>
      <c r="B49" s="482" t="s">
        <v>1391</v>
      </c>
      <c r="C49" s="479" t="s">
        <v>1392</v>
      </c>
      <c r="D49" s="480" t="s">
        <v>1393</v>
      </c>
      <c r="E49" s="480" t="s">
        <v>1426</v>
      </c>
      <c r="F49" s="481">
        <v>42826</v>
      </c>
      <c r="G49" s="481">
        <v>42826</v>
      </c>
      <c r="H49" s="813">
        <v>783.07</v>
      </c>
      <c r="I49" s="99">
        <v>622</v>
      </c>
      <c r="J49" s="99">
        <v>528</v>
      </c>
      <c r="K49" s="99">
        <v>2070491</v>
      </c>
      <c r="L49" s="313">
        <v>42836</v>
      </c>
    </row>
    <row r="50" spans="1:12" ht="24.75" customHeight="1" x14ac:dyDescent="0.25">
      <c r="A50" s="317">
        <v>4</v>
      </c>
      <c r="B50" s="482" t="s">
        <v>1395</v>
      </c>
      <c r="C50" s="482" t="s">
        <v>1396</v>
      </c>
      <c r="D50" s="480" t="s">
        <v>1397</v>
      </c>
      <c r="E50" s="480" t="s">
        <v>1427</v>
      </c>
      <c r="F50" s="481">
        <v>42826</v>
      </c>
      <c r="G50" s="481">
        <v>42826</v>
      </c>
      <c r="H50" s="813">
        <v>648.91</v>
      </c>
      <c r="I50" s="99">
        <v>622</v>
      </c>
      <c r="J50" s="99">
        <v>528</v>
      </c>
      <c r="K50" s="99">
        <v>2070491</v>
      </c>
      <c r="L50" s="313">
        <v>42836</v>
      </c>
    </row>
    <row r="51" spans="1:12" ht="24.75" customHeight="1" x14ac:dyDescent="0.25">
      <c r="A51" s="317">
        <v>5</v>
      </c>
      <c r="B51" s="483" t="s">
        <v>1399</v>
      </c>
      <c r="C51" s="483" t="s">
        <v>1400</v>
      </c>
      <c r="D51" s="480" t="s">
        <v>1401</v>
      </c>
      <c r="E51" s="480" t="s">
        <v>1428</v>
      </c>
      <c r="F51" s="481">
        <v>42461</v>
      </c>
      <c r="G51" s="481">
        <v>42461</v>
      </c>
      <c r="H51" s="813">
        <v>660.08</v>
      </c>
      <c r="I51" s="99">
        <v>622</v>
      </c>
      <c r="J51" s="99">
        <v>528</v>
      </c>
      <c r="K51" s="99">
        <v>2070491</v>
      </c>
      <c r="L51" s="313">
        <v>42836</v>
      </c>
    </row>
    <row r="52" spans="1:12" ht="20.25" customHeight="1" x14ac:dyDescent="0.25">
      <c r="A52" s="317">
        <v>6</v>
      </c>
      <c r="B52" s="482" t="s">
        <v>1403</v>
      </c>
      <c r="C52" s="482" t="s">
        <v>1404</v>
      </c>
      <c r="D52" s="480" t="s">
        <v>1405</v>
      </c>
      <c r="E52" s="480" t="s">
        <v>1429</v>
      </c>
      <c r="F52" s="481">
        <v>42826</v>
      </c>
      <c r="G52" s="481">
        <v>42826</v>
      </c>
      <c r="H52" s="813">
        <v>23420.39</v>
      </c>
      <c r="I52" s="99">
        <v>622</v>
      </c>
      <c r="J52" s="99">
        <v>528</v>
      </c>
      <c r="K52" s="99">
        <v>2070491</v>
      </c>
      <c r="L52" s="313">
        <v>42836</v>
      </c>
    </row>
    <row r="53" spans="1:12" ht="18" customHeight="1" x14ac:dyDescent="0.25">
      <c r="A53" s="317">
        <v>7</v>
      </c>
      <c r="B53" s="482" t="s">
        <v>1407</v>
      </c>
      <c r="C53" s="482" t="s">
        <v>1379</v>
      </c>
      <c r="D53" s="480" t="s">
        <v>1408</v>
      </c>
      <c r="E53" s="480" t="s">
        <v>1430</v>
      </c>
      <c r="F53" s="481">
        <v>42826</v>
      </c>
      <c r="G53" s="481">
        <v>42826</v>
      </c>
      <c r="H53" s="813">
        <v>6510.89</v>
      </c>
      <c r="I53" s="99">
        <v>622</v>
      </c>
      <c r="J53" s="99">
        <v>528</v>
      </c>
      <c r="K53" s="99">
        <v>2070491</v>
      </c>
      <c r="L53" s="313">
        <v>42836</v>
      </c>
    </row>
    <row r="54" spans="1:12" ht="26.25" customHeight="1" x14ac:dyDescent="0.25">
      <c r="A54" s="317">
        <v>8</v>
      </c>
      <c r="B54" s="482" t="s">
        <v>1410</v>
      </c>
      <c r="C54" s="482" t="s">
        <v>1379</v>
      </c>
      <c r="D54" s="480" t="s">
        <v>1411</v>
      </c>
      <c r="E54" s="480" t="s">
        <v>1431</v>
      </c>
      <c r="F54" s="481">
        <v>42826</v>
      </c>
      <c r="G54" s="481">
        <v>42826</v>
      </c>
      <c r="H54" s="813">
        <v>28737.27</v>
      </c>
      <c r="I54" s="99">
        <v>622</v>
      </c>
      <c r="J54" s="99">
        <v>528</v>
      </c>
      <c r="K54" s="99">
        <v>2070491</v>
      </c>
      <c r="L54" s="313">
        <v>42836</v>
      </c>
    </row>
    <row r="55" spans="1:12" ht="20.25" customHeight="1" x14ac:dyDescent="0.25">
      <c r="A55" s="317">
        <v>9</v>
      </c>
      <c r="B55" s="482" t="s">
        <v>1378</v>
      </c>
      <c r="C55" s="482" t="s">
        <v>1379</v>
      </c>
      <c r="D55" s="480" t="s">
        <v>1380</v>
      </c>
      <c r="E55" s="480" t="s">
        <v>1432</v>
      </c>
      <c r="F55" s="481">
        <v>42826</v>
      </c>
      <c r="G55" s="481">
        <v>42826</v>
      </c>
      <c r="H55" s="813">
        <v>8587.9</v>
      </c>
      <c r="I55" s="99">
        <v>622</v>
      </c>
      <c r="J55" s="99">
        <v>528</v>
      </c>
      <c r="K55" s="99">
        <v>2070491</v>
      </c>
      <c r="L55" s="313">
        <v>42836</v>
      </c>
    </row>
    <row r="56" spans="1:12" x14ac:dyDescent="0.25">
      <c r="A56" s="527"/>
      <c r="B56" s="919" t="s">
        <v>1382</v>
      </c>
      <c r="C56" s="919"/>
      <c r="D56" s="919"/>
      <c r="E56" s="528"/>
      <c r="F56" s="262"/>
      <c r="G56" s="262"/>
      <c r="H56" s="814">
        <f>SUM(H47:H55)</f>
        <v>79102.48</v>
      </c>
      <c r="I56" s="99"/>
      <c r="J56" s="99"/>
      <c r="K56" s="99"/>
      <c r="L56" s="99"/>
    </row>
    <row r="57" spans="1:12" x14ac:dyDescent="0.25">
      <c r="A57" s="6"/>
      <c r="B57" s="542"/>
      <c r="C57" s="6"/>
      <c r="D57" s="543"/>
      <c r="E57" s="543"/>
      <c r="F57" s="262"/>
      <c r="G57" s="262"/>
      <c r="H57" s="813"/>
      <c r="I57" s="99"/>
      <c r="J57" s="99"/>
      <c r="K57" s="99"/>
      <c r="L57" s="99"/>
    </row>
    <row r="58" spans="1:12" x14ac:dyDescent="0.25">
      <c r="A58" s="99"/>
      <c r="B58" s="529"/>
      <c r="C58" s="99"/>
      <c r="D58" s="120"/>
      <c r="E58" s="120"/>
      <c r="F58" s="34"/>
      <c r="G58" s="34"/>
      <c r="H58" s="817"/>
      <c r="I58" s="99"/>
      <c r="J58" s="99"/>
      <c r="K58" s="99"/>
      <c r="L58" s="99"/>
    </row>
    <row r="59" spans="1:12" x14ac:dyDescent="0.25">
      <c r="A59" s="99"/>
      <c r="B59" s="529"/>
      <c r="C59" s="99"/>
      <c r="D59" s="120"/>
      <c r="E59" s="120"/>
      <c r="F59" s="34"/>
      <c r="G59" s="34"/>
      <c r="H59" s="817"/>
      <c r="I59" s="99"/>
      <c r="J59" s="99"/>
      <c r="K59" s="99"/>
      <c r="L59" s="99"/>
    </row>
    <row r="60" spans="1:12" x14ac:dyDescent="0.25">
      <c r="A60" s="514"/>
      <c r="B60" s="546"/>
      <c r="C60" s="514"/>
      <c r="D60" s="527"/>
      <c r="E60" s="527"/>
      <c r="F60" s="545"/>
      <c r="G60" s="545"/>
      <c r="H60" s="817"/>
      <c r="I60" s="99"/>
      <c r="J60" s="99"/>
      <c r="K60" s="99"/>
      <c r="L60" s="99"/>
    </row>
    <row r="61" spans="1:12" ht="23.25" customHeight="1" x14ac:dyDescent="0.35">
      <c r="A61" s="99"/>
      <c r="B61" s="923" t="s">
        <v>1373</v>
      </c>
      <c r="C61" s="923"/>
      <c r="D61" s="923"/>
      <c r="E61" s="923"/>
      <c r="F61" s="923"/>
      <c r="G61" s="923"/>
      <c r="H61" s="923"/>
      <c r="I61" s="99"/>
      <c r="J61" s="99"/>
      <c r="K61" s="99"/>
      <c r="L61" s="99"/>
    </row>
    <row r="62" spans="1:12" ht="21" x14ac:dyDescent="0.35">
      <c r="A62" s="537" t="s">
        <v>1374</v>
      </c>
      <c r="B62" s="529"/>
      <c r="C62" s="99"/>
      <c r="D62" s="120"/>
      <c r="E62" s="120"/>
      <c r="F62" s="34"/>
      <c r="G62" s="34"/>
      <c r="H62" s="815"/>
      <c r="I62" s="99"/>
      <c r="J62" s="99"/>
      <c r="K62" s="99"/>
      <c r="L62" s="99"/>
    </row>
    <row r="63" spans="1:12" ht="21" x14ac:dyDescent="0.35">
      <c r="A63" s="537"/>
      <c r="B63" s="529"/>
      <c r="C63" s="99"/>
      <c r="D63" s="120"/>
      <c r="E63" s="547" t="s">
        <v>39</v>
      </c>
      <c r="F63" s="539">
        <v>2017</v>
      </c>
      <c r="G63" s="539"/>
      <c r="H63" s="815" t="s">
        <v>1433</v>
      </c>
      <c r="I63" s="99"/>
      <c r="J63" s="99"/>
      <c r="K63" s="99"/>
      <c r="L63" s="99"/>
    </row>
    <row r="64" spans="1:12" ht="58.5" customHeight="1" x14ac:dyDescent="0.25">
      <c r="A64" s="301" t="s">
        <v>17</v>
      </c>
      <c r="B64" s="522" t="s">
        <v>18</v>
      </c>
      <c r="C64" s="548"/>
      <c r="D64" s="548" t="s">
        <v>1298</v>
      </c>
      <c r="E64" s="548" t="s">
        <v>1376</v>
      </c>
      <c r="F64" s="549" t="s">
        <v>26</v>
      </c>
      <c r="G64" s="549" t="s">
        <v>1377</v>
      </c>
      <c r="H64" s="818" t="s">
        <v>4</v>
      </c>
      <c r="I64" s="548" t="s">
        <v>44</v>
      </c>
      <c r="J64" s="523" t="s">
        <v>31</v>
      </c>
      <c r="K64" s="523" t="s">
        <v>52</v>
      </c>
      <c r="L64" s="524" t="s">
        <v>1310</v>
      </c>
    </row>
    <row r="65" spans="1:12" ht="23.25" customHeight="1" x14ac:dyDescent="0.25">
      <c r="A65" s="317">
        <v>1</v>
      </c>
      <c r="B65" s="482" t="s">
        <v>1383</v>
      </c>
      <c r="C65" s="479" t="s">
        <v>1384</v>
      </c>
      <c r="D65" s="480" t="s">
        <v>1385</v>
      </c>
      <c r="E65" s="480" t="s">
        <v>1434</v>
      </c>
      <c r="F65" s="481">
        <v>42853</v>
      </c>
      <c r="G65" s="481">
        <v>42870</v>
      </c>
      <c r="H65" s="813">
        <v>2658.93</v>
      </c>
      <c r="I65" s="99">
        <v>1291</v>
      </c>
      <c r="J65" s="99">
        <v>884</v>
      </c>
      <c r="K65" s="99">
        <v>2070719</v>
      </c>
      <c r="L65" s="313">
        <v>42874</v>
      </c>
    </row>
    <row r="66" spans="1:12" ht="22.5" customHeight="1" x14ac:dyDescent="0.25">
      <c r="A66" s="317">
        <v>2</v>
      </c>
      <c r="B66" s="482" t="s">
        <v>1387</v>
      </c>
      <c r="C66" s="479" t="s">
        <v>1388</v>
      </c>
      <c r="D66" s="480" t="s">
        <v>1389</v>
      </c>
      <c r="E66" s="480" t="s">
        <v>1435</v>
      </c>
      <c r="F66" s="481">
        <v>42853</v>
      </c>
      <c r="G66" s="481">
        <v>42870</v>
      </c>
      <c r="H66" s="813">
        <v>10404.91</v>
      </c>
      <c r="I66" s="99">
        <v>1291</v>
      </c>
      <c r="J66" s="99">
        <v>884</v>
      </c>
      <c r="K66" s="99">
        <v>2070719</v>
      </c>
      <c r="L66" s="313">
        <v>42874</v>
      </c>
    </row>
    <row r="67" spans="1:12" ht="24" customHeight="1" x14ac:dyDescent="0.25">
      <c r="A67" s="317">
        <v>3</v>
      </c>
      <c r="B67" s="482" t="s">
        <v>1391</v>
      </c>
      <c r="C67" s="479" t="s">
        <v>1392</v>
      </c>
      <c r="D67" s="480" t="s">
        <v>1393</v>
      </c>
      <c r="E67" s="480" t="s">
        <v>1436</v>
      </c>
      <c r="F67" s="481">
        <v>42853</v>
      </c>
      <c r="G67" s="481">
        <v>42870</v>
      </c>
      <c r="H67" s="813">
        <v>1185.6199999999999</v>
      </c>
      <c r="I67" s="99">
        <v>1291</v>
      </c>
      <c r="J67" s="99">
        <v>884</v>
      </c>
      <c r="K67" s="99">
        <v>2070719</v>
      </c>
      <c r="L67" s="313">
        <v>42874</v>
      </c>
    </row>
    <row r="68" spans="1:12" ht="24.75" customHeight="1" x14ac:dyDescent="0.25">
      <c r="A68" s="317">
        <v>4</v>
      </c>
      <c r="B68" s="482" t="s">
        <v>1395</v>
      </c>
      <c r="C68" s="482" t="s">
        <v>1396</v>
      </c>
      <c r="D68" s="480" t="s">
        <v>1397</v>
      </c>
      <c r="E68" s="480" t="s">
        <v>1437</v>
      </c>
      <c r="F68" s="481">
        <v>42853</v>
      </c>
      <c r="G68" s="481">
        <v>42870</v>
      </c>
      <c r="H68" s="813">
        <v>553.86</v>
      </c>
      <c r="I68" s="99">
        <v>1291</v>
      </c>
      <c r="J68" s="99">
        <v>884</v>
      </c>
      <c r="K68" s="99">
        <v>2070719</v>
      </c>
      <c r="L68" s="313">
        <v>42874</v>
      </c>
    </row>
    <row r="69" spans="1:12" ht="24.75" customHeight="1" x14ac:dyDescent="0.25">
      <c r="A69" s="317">
        <v>5</v>
      </c>
      <c r="B69" s="483" t="s">
        <v>1399</v>
      </c>
      <c r="C69" s="483" t="s">
        <v>1400</v>
      </c>
      <c r="D69" s="480" t="s">
        <v>1401</v>
      </c>
      <c r="E69" s="480" t="s">
        <v>1438</v>
      </c>
      <c r="F69" s="481">
        <v>42853</v>
      </c>
      <c r="G69" s="481">
        <v>42870</v>
      </c>
      <c r="H69" s="813">
        <v>851.6</v>
      </c>
      <c r="I69" s="99">
        <v>1291</v>
      </c>
      <c r="J69" s="99">
        <v>884</v>
      </c>
      <c r="K69" s="99">
        <v>2070719</v>
      </c>
      <c r="L69" s="313">
        <v>42874</v>
      </c>
    </row>
    <row r="70" spans="1:12" ht="20.25" customHeight="1" x14ac:dyDescent="0.25">
      <c r="A70" s="317">
        <v>6</v>
      </c>
      <c r="B70" s="482" t="s">
        <v>1403</v>
      </c>
      <c r="C70" s="482" t="s">
        <v>1404</v>
      </c>
      <c r="D70" s="480" t="s">
        <v>1405</v>
      </c>
      <c r="E70" s="480" t="s">
        <v>1439</v>
      </c>
      <c r="F70" s="481">
        <v>42853</v>
      </c>
      <c r="G70" s="481">
        <v>42870</v>
      </c>
      <c r="H70" s="813">
        <v>13513.42</v>
      </c>
      <c r="I70" s="99">
        <v>1291</v>
      </c>
      <c r="J70" s="99">
        <v>884</v>
      </c>
      <c r="K70" s="99">
        <v>2070719</v>
      </c>
      <c r="L70" s="313">
        <v>42874</v>
      </c>
    </row>
    <row r="71" spans="1:12" ht="18" customHeight="1" x14ac:dyDescent="0.25">
      <c r="A71" s="317">
        <v>7</v>
      </c>
      <c r="B71" s="482" t="s">
        <v>1407</v>
      </c>
      <c r="C71" s="482" t="s">
        <v>1379</v>
      </c>
      <c r="D71" s="480" t="s">
        <v>1408</v>
      </c>
      <c r="E71" s="480" t="s">
        <v>1440</v>
      </c>
      <c r="F71" s="481">
        <v>42853</v>
      </c>
      <c r="G71" s="481">
        <v>42870</v>
      </c>
      <c r="H71" s="813">
        <v>5859.56</v>
      </c>
      <c r="I71" s="99">
        <v>1291</v>
      </c>
      <c r="J71" s="99">
        <v>884</v>
      </c>
      <c r="K71" s="99">
        <v>2070719</v>
      </c>
      <c r="L71" s="313">
        <v>42874</v>
      </c>
    </row>
    <row r="72" spans="1:12" ht="26.25" customHeight="1" x14ac:dyDescent="0.25">
      <c r="A72" s="317">
        <v>8</v>
      </c>
      <c r="B72" s="482" t="s">
        <v>1410</v>
      </c>
      <c r="C72" s="482" t="s">
        <v>1379</v>
      </c>
      <c r="D72" s="480" t="s">
        <v>1411</v>
      </c>
      <c r="E72" s="480" t="s">
        <v>1441</v>
      </c>
      <c r="F72" s="481">
        <v>42853</v>
      </c>
      <c r="G72" s="481">
        <v>42870</v>
      </c>
      <c r="H72" s="813">
        <v>31040.7</v>
      </c>
      <c r="I72" s="99">
        <v>1291</v>
      </c>
      <c r="J72" s="99">
        <v>884</v>
      </c>
      <c r="K72" s="99">
        <v>2070719</v>
      </c>
      <c r="L72" s="313">
        <v>42874</v>
      </c>
    </row>
    <row r="73" spans="1:12" ht="20.25" customHeight="1" x14ac:dyDescent="0.25">
      <c r="A73" s="317">
        <v>9</v>
      </c>
      <c r="B73" s="482" t="s">
        <v>1378</v>
      </c>
      <c r="C73" s="482" t="s">
        <v>1379</v>
      </c>
      <c r="D73" s="480" t="s">
        <v>1380</v>
      </c>
      <c r="E73" s="480" t="s">
        <v>1442</v>
      </c>
      <c r="F73" s="481">
        <v>42853</v>
      </c>
      <c r="G73" s="481">
        <v>42870</v>
      </c>
      <c r="H73" s="813">
        <v>10170.1</v>
      </c>
      <c r="I73" s="99">
        <v>1291</v>
      </c>
      <c r="J73" s="99">
        <v>884</v>
      </c>
      <c r="K73" s="99">
        <v>2070719</v>
      </c>
      <c r="L73" s="313">
        <v>42874</v>
      </c>
    </row>
    <row r="74" spans="1:12" x14ac:dyDescent="0.25">
      <c r="A74" s="527"/>
      <c r="B74" s="919" t="s">
        <v>1382</v>
      </c>
      <c r="C74" s="919"/>
      <c r="D74" s="919"/>
      <c r="E74" s="528"/>
      <c r="F74" s="262"/>
      <c r="G74" s="262"/>
      <c r="H74" s="814">
        <f>SUM(H65:H73)</f>
        <v>76238.700000000012</v>
      </c>
      <c r="I74" s="99"/>
      <c r="J74" s="99"/>
      <c r="K74" s="99"/>
      <c r="L74" s="99"/>
    </row>
    <row r="75" spans="1:12" x14ac:dyDescent="0.25">
      <c r="A75" s="1"/>
      <c r="B75" s="484"/>
      <c r="C75" s="1"/>
      <c r="D75" s="351"/>
      <c r="E75" s="351"/>
      <c r="F75" s="485"/>
      <c r="G75" s="485"/>
      <c r="H75" s="819"/>
    </row>
    <row r="78" spans="1:12" ht="23.25" customHeight="1" x14ac:dyDescent="0.35">
      <c r="B78" s="916" t="s">
        <v>1373</v>
      </c>
      <c r="C78" s="916"/>
      <c r="D78" s="916"/>
      <c r="E78" s="916"/>
      <c r="F78" s="916"/>
      <c r="G78" s="916"/>
      <c r="H78" s="916"/>
    </row>
    <row r="79" spans="1:12" ht="21" x14ac:dyDescent="0.35">
      <c r="A79" s="25" t="s">
        <v>1374</v>
      </c>
      <c r="B79" s="325"/>
      <c r="C79" s="550"/>
      <c r="D79" s="519"/>
      <c r="E79" s="516"/>
      <c r="H79" s="816"/>
    </row>
    <row r="80" spans="1:12" ht="21" x14ac:dyDescent="0.35">
      <c r="A80" s="473"/>
      <c r="B80" s="325"/>
      <c r="C80" s="189"/>
      <c r="D80" s="516"/>
      <c r="E80" s="520" t="s">
        <v>43</v>
      </c>
      <c r="F80" s="521">
        <v>2017</v>
      </c>
      <c r="G80" s="521"/>
      <c r="H80" s="816"/>
    </row>
    <row r="81" spans="1:12" ht="58.5" customHeight="1" x14ac:dyDescent="0.25">
      <c r="A81" s="301" t="s">
        <v>17</v>
      </c>
      <c r="B81" s="522" t="s">
        <v>18</v>
      </c>
      <c r="C81" s="476"/>
      <c r="D81" s="476" t="s">
        <v>1298</v>
      </c>
      <c r="E81" s="476" t="s">
        <v>1376</v>
      </c>
      <c r="F81" s="517" t="s">
        <v>26</v>
      </c>
      <c r="G81" s="517" t="s">
        <v>1377</v>
      </c>
      <c r="H81" s="812" t="s">
        <v>4</v>
      </c>
      <c r="I81" s="548" t="s">
        <v>44</v>
      </c>
      <c r="J81" s="523" t="s">
        <v>31</v>
      </c>
      <c r="K81" s="523" t="s">
        <v>52</v>
      </c>
      <c r="L81" s="524" t="s">
        <v>1310</v>
      </c>
    </row>
    <row r="82" spans="1:12" ht="23.25" customHeight="1" x14ac:dyDescent="0.25">
      <c r="A82" s="317">
        <v>1</v>
      </c>
      <c r="B82" s="482" t="s">
        <v>1383</v>
      </c>
      <c r="C82" s="479" t="s">
        <v>1384</v>
      </c>
      <c r="D82" s="480" t="s">
        <v>1385</v>
      </c>
      <c r="E82" s="480" t="s">
        <v>1443</v>
      </c>
      <c r="F82" s="481">
        <v>42870</v>
      </c>
      <c r="G82" s="481">
        <v>42870</v>
      </c>
      <c r="H82" s="813">
        <v>2806.57</v>
      </c>
      <c r="I82" s="99">
        <v>1672</v>
      </c>
      <c r="J82" s="99">
        <v>1145</v>
      </c>
      <c r="K82" s="99">
        <v>2070823</v>
      </c>
      <c r="L82" s="313">
        <v>42893</v>
      </c>
    </row>
    <row r="83" spans="1:12" ht="22.5" customHeight="1" x14ac:dyDescent="0.25">
      <c r="A83" s="317">
        <v>2</v>
      </c>
      <c r="B83" s="482" t="s">
        <v>1387</v>
      </c>
      <c r="C83" s="479" t="s">
        <v>1388</v>
      </c>
      <c r="D83" s="480" t="s">
        <v>1389</v>
      </c>
      <c r="E83" s="480" t="s">
        <v>1444</v>
      </c>
      <c r="F83" s="481">
        <v>42870</v>
      </c>
      <c r="G83" s="481">
        <v>42870</v>
      </c>
      <c r="H83" s="813">
        <v>7858.2</v>
      </c>
      <c r="I83" s="99">
        <v>1672</v>
      </c>
      <c r="J83" s="99">
        <v>1145</v>
      </c>
      <c r="K83" s="99">
        <v>2070823</v>
      </c>
      <c r="L83" s="313">
        <v>42893</v>
      </c>
    </row>
    <row r="84" spans="1:12" ht="24" customHeight="1" x14ac:dyDescent="0.25">
      <c r="A84" s="317">
        <v>3</v>
      </c>
      <c r="B84" s="482" t="s">
        <v>1391</v>
      </c>
      <c r="C84" s="479" t="s">
        <v>1392</v>
      </c>
      <c r="D84" s="480" t="s">
        <v>1393</v>
      </c>
      <c r="E84" s="480" t="s">
        <v>1445</v>
      </c>
      <c r="F84" s="481">
        <v>42870</v>
      </c>
      <c r="G84" s="481">
        <v>42870</v>
      </c>
      <c r="H84" s="813">
        <v>1198.49</v>
      </c>
      <c r="I84" s="99">
        <v>1672</v>
      </c>
      <c r="J84" s="99">
        <v>1145</v>
      </c>
      <c r="K84" s="99">
        <v>2070823</v>
      </c>
      <c r="L84" s="313">
        <v>42893</v>
      </c>
    </row>
    <row r="85" spans="1:12" ht="24.75" customHeight="1" x14ac:dyDescent="0.25">
      <c r="A85" s="317">
        <v>4</v>
      </c>
      <c r="B85" s="482" t="s">
        <v>1395</v>
      </c>
      <c r="C85" s="482" t="s">
        <v>1396</v>
      </c>
      <c r="D85" s="480" t="s">
        <v>1397</v>
      </c>
      <c r="E85" s="480" t="s">
        <v>1446</v>
      </c>
      <c r="F85" s="481">
        <v>42870</v>
      </c>
      <c r="G85" s="481">
        <v>42870</v>
      </c>
      <c r="H85" s="813">
        <v>924.25</v>
      </c>
      <c r="I85" s="99">
        <v>1672</v>
      </c>
      <c r="J85" s="99">
        <v>1145</v>
      </c>
      <c r="K85" s="99">
        <v>2070823</v>
      </c>
      <c r="L85" s="313">
        <v>42893</v>
      </c>
    </row>
    <row r="86" spans="1:12" ht="24.75" customHeight="1" x14ac:dyDescent="0.25">
      <c r="A86" s="317">
        <v>5</v>
      </c>
      <c r="B86" s="483" t="s">
        <v>1399</v>
      </c>
      <c r="C86" s="483" t="s">
        <v>1400</v>
      </c>
      <c r="D86" s="480" t="s">
        <v>1401</v>
      </c>
      <c r="E86" s="480" t="s">
        <v>1447</v>
      </c>
      <c r="F86" s="481">
        <v>42870</v>
      </c>
      <c r="G86" s="481">
        <v>42870</v>
      </c>
      <c r="H86" s="813">
        <v>693.62</v>
      </c>
      <c r="I86" s="99">
        <v>1672</v>
      </c>
      <c r="J86" s="99">
        <v>1145</v>
      </c>
      <c r="K86" s="99">
        <v>2070823</v>
      </c>
      <c r="L86" s="313">
        <v>42893</v>
      </c>
    </row>
    <row r="87" spans="1:12" ht="20.25" customHeight="1" x14ac:dyDescent="0.25">
      <c r="A87" s="317">
        <v>6</v>
      </c>
      <c r="B87" s="482" t="s">
        <v>1403</v>
      </c>
      <c r="C87" s="482" t="s">
        <v>1404</v>
      </c>
      <c r="D87" s="480" t="s">
        <v>1405</v>
      </c>
      <c r="E87" s="480" t="s">
        <v>1448</v>
      </c>
      <c r="F87" s="481">
        <v>42870</v>
      </c>
      <c r="G87" s="481">
        <v>42870</v>
      </c>
      <c r="H87" s="813">
        <v>29660.31</v>
      </c>
      <c r="I87" s="99">
        <v>1672</v>
      </c>
      <c r="J87" s="99">
        <v>1145</v>
      </c>
      <c r="K87" s="99">
        <v>2070823</v>
      </c>
      <c r="L87" s="313">
        <v>42893</v>
      </c>
    </row>
    <row r="88" spans="1:12" ht="18" customHeight="1" x14ac:dyDescent="0.25">
      <c r="A88" s="317">
        <v>7</v>
      </c>
      <c r="B88" s="482" t="s">
        <v>1407</v>
      </c>
      <c r="C88" s="482" t="s">
        <v>1379</v>
      </c>
      <c r="D88" s="480" t="s">
        <v>1408</v>
      </c>
      <c r="E88" s="480" t="s">
        <v>1449</v>
      </c>
      <c r="F88" s="481">
        <v>42870</v>
      </c>
      <c r="G88" s="481">
        <v>42870</v>
      </c>
      <c r="H88" s="813">
        <v>6525.03</v>
      </c>
      <c r="I88" s="99">
        <v>1672</v>
      </c>
      <c r="J88" s="99">
        <v>1145</v>
      </c>
      <c r="K88" s="99">
        <v>2070823</v>
      </c>
      <c r="L88" s="313">
        <v>42893</v>
      </c>
    </row>
    <row r="89" spans="1:12" ht="26.25" customHeight="1" x14ac:dyDescent="0.25">
      <c r="A89" s="317">
        <v>8</v>
      </c>
      <c r="B89" s="482" t="s">
        <v>1410</v>
      </c>
      <c r="C89" s="482" t="s">
        <v>1379</v>
      </c>
      <c r="D89" s="480" t="s">
        <v>1411</v>
      </c>
      <c r="E89" s="480" t="s">
        <v>1450</v>
      </c>
      <c r="F89" s="481">
        <v>42870</v>
      </c>
      <c r="G89" s="481">
        <v>42870</v>
      </c>
      <c r="H89" s="813">
        <v>34804.22</v>
      </c>
      <c r="I89" s="99">
        <v>1672</v>
      </c>
      <c r="J89" s="99">
        <v>1145</v>
      </c>
      <c r="K89" s="99">
        <v>2070823</v>
      </c>
      <c r="L89" s="313">
        <v>42893</v>
      </c>
    </row>
    <row r="90" spans="1:12" ht="20.25" customHeight="1" x14ac:dyDescent="0.25">
      <c r="A90" s="317">
        <v>9</v>
      </c>
      <c r="B90" s="482" t="s">
        <v>1378</v>
      </c>
      <c r="C90" s="482" t="s">
        <v>1379</v>
      </c>
      <c r="D90" s="480" t="s">
        <v>1380</v>
      </c>
      <c r="E90" s="480" t="s">
        <v>1451</v>
      </c>
      <c r="F90" s="481">
        <v>42870</v>
      </c>
      <c r="G90" s="481">
        <v>42870</v>
      </c>
      <c r="H90" s="813">
        <v>10350.879999999999</v>
      </c>
      <c r="I90" s="99">
        <v>1672</v>
      </c>
      <c r="J90" s="99">
        <v>1145</v>
      </c>
      <c r="K90" s="99">
        <v>2070823</v>
      </c>
      <c r="L90" s="313">
        <v>42893</v>
      </c>
    </row>
    <row r="91" spans="1:12" x14ac:dyDescent="0.25">
      <c r="A91" s="527"/>
      <c r="B91" s="919" t="s">
        <v>1382</v>
      </c>
      <c r="C91" s="919"/>
      <c r="D91" s="919"/>
      <c r="E91" s="528"/>
      <c r="F91" s="262"/>
      <c r="G91" s="262"/>
      <c r="H91" s="814">
        <f>SUM(H82:H90)</f>
        <v>94821.57</v>
      </c>
      <c r="I91" s="99"/>
      <c r="J91" s="99"/>
      <c r="K91" s="99"/>
      <c r="L91" s="99"/>
    </row>
    <row r="92" spans="1:12" x14ac:dyDescent="0.25">
      <c r="A92" s="1"/>
      <c r="B92" s="484"/>
      <c r="C92" s="1"/>
      <c r="D92" s="351"/>
      <c r="E92" s="351"/>
      <c r="F92" s="485"/>
      <c r="G92" s="485"/>
      <c r="H92" s="819"/>
    </row>
    <row r="94" spans="1:12" ht="23.25" customHeight="1" x14ac:dyDescent="0.35">
      <c r="B94" s="910" t="s">
        <v>1373</v>
      </c>
      <c r="C94" s="910"/>
      <c r="D94" s="910"/>
      <c r="E94" s="910"/>
      <c r="F94" s="910"/>
      <c r="G94" s="910"/>
      <c r="H94" s="910"/>
    </row>
    <row r="95" spans="1:12" ht="21" x14ac:dyDescent="0.35">
      <c r="A95" s="473" t="s">
        <v>1374</v>
      </c>
      <c r="H95" s="810"/>
    </row>
    <row r="96" spans="1:12" ht="21" x14ac:dyDescent="0.35">
      <c r="A96" s="473"/>
      <c r="E96" s="474" t="s">
        <v>48</v>
      </c>
      <c r="F96" s="475">
        <v>2017</v>
      </c>
      <c r="G96" s="475"/>
      <c r="H96" s="810"/>
    </row>
    <row r="97" spans="1:12" ht="58.5" customHeight="1" x14ac:dyDescent="0.25">
      <c r="A97" s="301" t="s">
        <v>17</v>
      </c>
      <c r="B97" s="551" t="s">
        <v>18</v>
      </c>
      <c r="C97" s="548"/>
      <c r="D97" s="548" t="s">
        <v>1298</v>
      </c>
      <c r="E97" s="548" t="s">
        <v>1376</v>
      </c>
      <c r="F97" s="549" t="s">
        <v>26</v>
      </c>
      <c r="G97" s="549" t="s">
        <v>1377</v>
      </c>
      <c r="H97" s="818" t="s">
        <v>4</v>
      </c>
      <c r="I97" s="548" t="s">
        <v>44</v>
      </c>
      <c r="J97" s="523" t="s">
        <v>31</v>
      </c>
      <c r="K97" s="523" t="s">
        <v>52</v>
      </c>
      <c r="L97" s="552" t="s">
        <v>1310</v>
      </c>
    </row>
    <row r="98" spans="1:12" ht="23.25" customHeight="1" x14ac:dyDescent="0.25">
      <c r="A98" s="317">
        <v>1</v>
      </c>
      <c r="B98" s="482" t="s">
        <v>1383</v>
      </c>
      <c r="C98" s="479" t="s">
        <v>1384</v>
      </c>
      <c r="D98" s="480" t="s">
        <v>1385</v>
      </c>
      <c r="E98" s="480" t="s">
        <v>1452</v>
      </c>
      <c r="F98" s="481">
        <v>42913</v>
      </c>
      <c r="G98" s="481">
        <v>42929</v>
      </c>
      <c r="H98" s="813">
        <v>2642.9</v>
      </c>
      <c r="I98" s="99">
        <v>2612</v>
      </c>
      <c r="J98" s="99">
        <v>1504</v>
      </c>
      <c r="K98" s="99">
        <v>2071117</v>
      </c>
      <c r="L98" s="313">
        <v>42933</v>
      </c>
    </row>
    <row r="99" spans="1:12" ht="22.5" customHeight="1" x14ac:dyDescent="0.25">
      <c r="A99" s="317">
        <v>2</v>
      </c>
      <c r="B99" s="482" t="s">
        <v>1387</v>
      </c>
      <c r="C99" s="479" t="s">
        <v>1388</v>
      </c>
      <c r="D99" s="480" t="s">
        <v>1389</v>
      </c>
      <c r="E99" s="480" t="s">
        <v>1453</v>
      </c>
      <c r="F99" s="481">
        <v>42913</v>
      </c>
      <c r="G99" s="481">
        <v>42929</v>
      </c>
      <c r="H99" s="813">
        <v>6467.87</v>
      </c>
      <c r="I99" s="99">
        <v>2612</v>
      </c>
      <c r="J99" s="99">
        <v>1504</v>
      </c>
      <c r="K99" s="99">
        <v>2071117</v>
      </c>
      <c r="L99" s="313">
        <v>42933</v>
      </c>
    </row>
    <row r="100" spans="1:12" ht="24" customHeight="1" x14ac:dyDescent="0.25">
      <c r="A100" s="317">
        <v>3</v>
      </c>
      <c r="B100" s="482" t="s">
        <v>1391</v>
      </c>
      <c r="C100" s="479" t="s">
        <v>1392</v>
      </c>
      <c r="D100" s="480" t="s">
        <v>1393</v>
      </c>
      <c r="E100" s="480" t="s">
        <v>1454</v>
      </c>
      <c r="F100" s="481">
        <v>42913</v>
      </c>
      <c r="G100" s="481">
        <v>42929</v>
      </c>
      <c r="H100" s="813">
        <v>889.82</v>
      </c>
      <c r="I100" s="99">
        <v>2612</v>
      </c>
      <c r="J100" s="99">
        <v>1504</v>
      </c>
      <c r="K100" s="99">
        <v>2071117</v>
      </c>
      <c r="L100" s="313">
        <v>42933</v>
      </c>
    </row>
    <row r="101" spans="1:12" ht="24.75" customHeight="1" x14ac:dyDescent="0.25">
      <c r="A101" s="317">
        <v>4</v>
      </c>
      <c r="B101" s="482" t="s">
        <v>1395</v>
      </c>
      <c r="C101" s="482" t="s">
        <v>1396</v>
      </c>
      <c r="D101" s="480" t="s">
        <v>1397</v>
      </c>
      <c r="E101" s="480" t="s">
        <v>1455</v>
      </c>
      <c r="F101" s="481">
        <v>42913</v>
      </c>
      <c r="G101" s="481">
        <v>42929</v>
      </c>
      <c r="H101" s="813">
        <v>654.73</v>
      </c>
      <c r="I101" s="99">
        <v>2612</v>
      </c>
      <c r="J101" s="99">
        <v>1504</v>
      </c>
      <c r="K101" s="99">
        <v>2071117</v>
      </c>
      <c r="L101" s="313">
        <v>42933</v>
      </c>
    </row>
    <row r="102" spans="1:12" ht="24.75" customHeight="1" x14ac:dyDescent="0.25">
      <c r="A102" s="317">
        <v>5</v>
      </c>
      <c r="B102" s="483" t="s">
        <v>1399</v>
      </c>
      <c r="C102" s="483" t="s">
        <v>1400</v>
      </c>
      <c r="D102" s="480" t="s">
        <v>1401</v>
      </c>
      <c r="E102" s="480" t="s">
        <v>1456</v>
      </c>
      <c r="F102" s="481">
        <v>42913</v>
      </c>
      <c r="G102" s="481">
        <v>42929</v>
      </c>
      <c r="H102" s="813">
        <v>755.79</v>
      </c>
      <c r="I102" s="99">
        <v>2612</v>
      </c>
      <c r="J102" s="99">
        <v>1504</v>
      </c>
      <c r="K102" s="99">
        <v>2071117</v>
      </c>
      <c r="L102" s="313">
        <v>42933</v>
      </c>
    </row>
    <row r="103" spans="1:12" ht="20.25" customHeight="1" x14ac:dyDescent="0.25">
      <c r="A103" s="317">
        <v>6</v>
      </c>
      <c r="B103" s="482" t="s">
        <v>1403</v>
      </c>
      <c r="C103" s="482" t="s">
        <v>1404</v>
      </c>
      <c r="D103" s="480" t="s">
        <v>1405</v>
      </c>
      <c r="E103" s="480" t="s">
        <v>1457</v>
      </c>
      <c r="F103" s="481">
        <v>42913</v>
      </c>
      <c r="G103" s="481">
        <v>42929</v>
      </c>
      <c r="H103" s="813">
        <v>30973.86</v>
      </c>
      <c r="I103" s="99">
        <v>2612</v>
      </c>
      <c r="J103" s="99">
        <v>1504</v>
      </c>
      <c r="K103" s="99">
        <v>2071117</v>
      </c>
      <c r="L103" s="313">
        <v>42933</v>
      </c>
    </row>
    <row r="104" spans="1:12" ht="18" customHeight="1" x14ac:dyDescent="0.25">
      <c r="A104" s="317">
        <v>7</v>
      </c>
      <c r="B104" s="482" t="s">
        <v>1407</v>
      </c>
      <c r="C104" s="482" t="s">
        <v>1379</v>
      </c>
      <c r="D104" s="480" t="s">
        <v>1408</v>
      </c>
      <c r="E104" s="480" t="s">
        <v>1458</v>
      </c>
      <c r="F104" s="481">
        <v>42913</v>
      </c>
      <c r="G104" s="481">
        <v>42929</v>
      </c>
      <c r="H104" s="813">
        <v>6513.42</v>
      </c>
      <c r="I104" s="99">
        <v>2612</v>
      </c>
      <c r="J104" s="99">
        <v>1504</v>
      </c>
      <c r="K104" s="99">
        <v>2071117</v>
      </c>
      <c r="L104" s="313">
        <v>42933</v>
      </c>
    </row>
    <row r="105" spans="1:12" ht="26.25" customHeight="1" x14ac:dyDescent="0.25">
      <c r="A105" s="317">
        <v>8</v>
      </c>
      <c r="B105" s="482" t="s">
        <v>1410</v>
      </c>
      <c r="C105" s="482" t="s">
        <v>1379</v>
      </c>
      <c r="D105" s="480" t="s">
        <v>1411</v>
      </c>
      <c r="E105" s="480" t="s">
        <v>1459</v>
      </c>
      <c r="F105" s="481">
        <v>42913</v>
      </c>
      <c r="G105" s="481">
        <v>42929</v>
      </c>
      <c r="H105" s="813">
        <v>32267.31</v>
      </c>
      <c r="I105" s="99">
        <v>2612</v>
      </c>
      <c r="J105" s="99">
        <v>1504</v>
      </c>
      <c r="K105" s="99">
        <v>2071117</v>
      </c>
      <c r="L105" s="313">
        <v>42933</v>
      </c>
    </row>
    <row r="106" spans="1:12" ht="20.25" customHeight="1" x14ac:dyDescent="0.25">
      <c r="A106" s="317">
        <v>9</v>
      </c>
      <c r="B106" s="482" t="s">
        <v>1378</v>
      </c>
      <c r="C106" s="482" t="s">
        <v>1379</v>
      </c>
      <c r="D106" s="480" t="s">
        <v>1380</v>
      </c>
      <c r="E106" s="480" t="s">
        <v>1460</v>
      </c>
      <c r="F106" s="481">
        <v>42913</v>
      </c>
      <c r="G106" s="481">
        <v>42929</v>
      </c>
      <c r="H106" s="813">
        <v>10644.11</v>
      </c>
      <c r="I106" s="99">
        <v>2612</v>
      </c>
      <c r="J106" s="99">
        <v>1504</v>
      </c>
      <c r="K106" s="99">
        <v>2071117</v>
      </c>
      <c r="L106" s="313">
        <v>42933</v>
      </c>
    </row>
    <row r="107" spans="1:12" x14ac:dyDescent="0.25">
      <c r="A107" s="527"/>
      <c r="B107" s="919" t="s">
        <v>1382</v>
      </c>
      <c r="C107" s="919"/>
      <c r="D107" s="919"/>
      <c r="E107" s="528"/>
      <c r="F107" s="262"/>
      <c r="G107" s="262"/>
      <c r="H107" s="814">
        <f>SUM(H98:H106)</f>
        <v>91809.81</v>
      </c>
      <c r="I107" s="99"/>
      <c r="J107" s="99"/>
      <c r="K107" s="99"/>
      <c r="L107" s="99"/>
    </row>
    <row r="110" spans="1:12" ht="23.25" customHeight="1" x14ac:dyDescent="0.35">
      <c r="B110" s="910" t="s">
        <v>1373</v>
      </c>
      <c r="C110" s="910"/>
      <c r="D110" s="910"/>
      <c r="E110" s="910"/>
      <c r="F110" s="910"/>
      <c r="G110" s="910"/>
      <c r="H110" s="910"/>
    </row>
    <row r="111" spans="1:12" ht="21" x14ac:dyDescent="0.35">
      <c r="A111" s="473" t="s">
        <v>1374</v>
      </c>
      <c r="H111" s="810"/>
    </row>
    <row r="112" spans="1:12" ht="21" x14ac:dyDescent="0.35">
      <c r="A112" s="473"/>
      <c r="E112" s="474" t="s">
        <v>49</v>
      </c>
      <c r="F112" s="475">
        <v>2017</v>
      </c>
      <c r="G112" s="475">
        <v>2017</v>
      </c>
      <c r="H112" s="810"/>
    </row>
    <row r="113" spans="1:12" ht="58.5" customHeight="1" x14ac:dyDescent="0.25">
      <c r="A113" s="301" t="s">
        <v>17</v>
      </c>
      <c r="B113" s="522" t="s">
        <v>18</v>
      </c>
      <c r="C113" s="476"/>
      <c r="D113" s="476" t="s">
        <v>1298</v>
      </c>
      <c r="E113" s="476" t="s">
        <v>1376</v>
      </c>
      <c r="F113" s="517" t="s">
        <v>26</v>
      </c>
      <c r="G113" s="517" t="s">
        <v>1377</v>
      </c>
      <c r="H113" s="812" t="s">
        <v>4</v>
      </c>
      <c r="I113" s="548" t="s">
        <v>44</v>
      </c>
      <c r="J113" s="523" t="s">
        <v>31</v>
      </c>
      <c r="K113" s="523" t="s">
        <v>52</v>
      </c>
      <c r="L113" s="524" t="s">
        <v>1310</v>
      </c>
    </row>
    <row r="114" spans="1:12" ht="23.25" customHeight="1" x14ac:dyDescent="0.25">
      <c r="A114" s="317">
        <v>1</v>
      </c>
      <c r="B114" s="482" t="s">
        <v>1383</v>
      </c>
      <c r="C114" s="479" t="s">
        <v>1384</v>
      </c>
      <c r="D114" s="480" t="s">
        <v>1385</v>
      </c>
      <c r="E114" s="480" t="s">
        <v>1461</v>
      </c>
      <c r="F114" s="481">
        <v>42936</v>
      </c>
      <c r="G114" s="481">
        <v>42954</v>
      </c>
      <c r="H114" s="813">
        <v>2316.7199999999998</v>
      </c>
      <c r="I114" s="99">
        <v>3409</v>
      </c>
      <c r="J114" s="99">
        <v>1699</v>
      </c>
      <c r="K114" s="99">
        <v>2071309</v>
      </c>
      <c r="L114" s="313">
        <v>42962</v>
      </c>
    </row>
    <row r="115" spans="1:12" ht="22.5" customHeight="1" x14ac:dyDescent="0.25">
      <c r="A115" s="317">
        <v>2</v>
      </c>
      <c r="B115" s="482" t="s">
        <v>1387</v>
      </c>
      <c r="C115" s="479" t="s">
        <v>1388</v>
      </c>
      <c r="D115" s="480" t="s">
        <v>1389</v>
      </c>
      <c r="E115" s="480" t="s">
        <v>1462</v>
      </c>
      <c r="F115" s="481">
        <v>42936</v>
      </c>
      <c r="G115" s="481">
        <v>42954</v>
      </c>
      <c r="H115" s="813">
        <v>4856.62</v>
      </c>
      <c r="I115" s="99">
        <v>3409</v>
      </c>
      <c r="J115" s="99">
        <v>1699</v>
      </c>
      <c r="K115" s="99">
        <v>2071309</v>
      </c>
      <c r="L115" s="313">
        <v>42962</v>
      </c>
    </row>
    <row r="116" spans="1:12" ht="24" customHeight="1" x14ac:dyDescent="0.25">
      <c r="A116" s="317">
        <v>3</v>
      </c>
      <c r="B116" s="482" t="s">
        <v>1391</v>
      </c>
      <c r="C116" s="479" t="s">
        <v>1392</v>
      </c>
      <c r="D116" s="480" t="s">
        <v>1393</v>
      </c>
      <c r="E116" s="480" t="s">
        <v>1463</v>
      </c>
      <c r="F116" s="481">
        <v>42936</v>
      </c>
      <c r="G116" s="481">
        <v>42954</v>
      </c>
      <c r="H116" s="813">
        <v>492.88</v>
      </c>
      <c r="I116" s="99">
        <v>3409</v>
      </c>
      <c r="J116" s="99">
        <v>1699</v>
      </c>
      <c r="K116" s="99">
        <v>2071309</v>
      </c>
      <c r="L116" s="313">
        <v>42962</v>
      </c>
    </row>
    <row r="117" spans="1:12" ht="24.75" customHeight="1" x14ac:dyDescent="0.25">
      <c r="A117" s="317">
        <v>4</v>
      </c>
      <c r="B117" s="482" t="s">
        <v>1395</v>
      </c>
      <c r="C117" s="482" t="s">
        <v>1396</v>
      </c>
      <c r="D117" s="480" t="s">
        <v>1397</v>
      </c>
      <c r="E117" s="480" t="s">
        <v>1464</v>
      </c>
      <c r="F117" s="481">
        <v>42936</v>
      </c>
      <c r="G117" s="481">
        <v>42954</v>
      </c>
      <c r="H117" s="813">
        <v>543.07000000000005</v>
      </c>
      <c r="I117" s="99">
        <v>3409</v>
      </c>
      <c r="J117" s="99">
        <v>1699</v>
      </c>
      <c r="K117" s="99">
        <v>2071309</v>
      </c>
      <c r="L117" s="313">
        <v>42962</v>
      </c>
    </row>
    <row r="118" spans="1:12" ht="24.75" customHeight="1" x14ac:dyDescent="0.25">
      <c r="A118" s="317">
        <v>5</v>
      </c>
      <c r="B118" s="483" t="s">
        <v>1399</v>
      </c>
      <c r="C118" s="483" t="s">
        <v>1400</v>
      </c>
      <c r="D118" s="480" t="s">
        <v>1401</v>
      </c>
      <c r="E118" s="480" t="s">
        <v>1465</v>
      </c>
      <c r="F118" s="481">
        <v>42936</v>
      </c>
      <c r="G118" s="481">
        <v>42954</v>
      </c>
      <c r="H118" s="813">
        <v>1040.26</v>
      </c>
      <c r="I118" s="99">
        <v>3409</v>
      </c>
      <c r="J118" s="99">
        <v>1699</v>
      </c>
      <c r="K118" s="99">
        <v>2071309</v>
      </c>
      <c r="L118" s="313">
        <v>42962</v>
      </c>
    </row>
    <row r="119" spans="1:12" ht="20.25" customHeight="1" x14ac:dyDescent="0.25">
      <c r="A119" s="317">
        <v>6</v>
      </c>
      <c r="B119" s="482" t="s">
        <v>1403</v>
      </c>
      <c r="C119" s="482" t="s">
        <v>1404</v>
      </c>
      <c r="D119" s="480" t="s">
        <v>1405</v>
      </c>
      <c r="E119" s="480" t="s">
        <v>1461</v>
      </c>
      <c r="F119" s="481">
        <v>42936</v>
      </c>
      <c r="G119" s="481">
        <v>42954</v>
      </c>
      <c r="H119" s="813">
        <v>23908.47</v>
      </c>
      <c r="I119" s="99">
        <v>3409</v>
      </c>
      <c r="J119" s="99">
        <v>1699</v>
      </c>
      <c r="K119" s="99">
        <v>2071309</v>
      </c>
      <c r="L119" s="313">
        <v>42962</v>
      </c>
    </row>
    <row r="120" spans="1:12" ht="18" customHeight="1" x14ac:dyDescent="0.25">
      <c r="A120" s="317">
        <v>7</v>
      </c>
      <c r="B120" s="482" t="s">
        <v>1407</v>
      </c>
      <c r="C120" s="482" t="s">
        <v>1379</v>
      </c>
      <c r="D120" s="480" t="s">
        <v>1408</v>
      </c>
      <c r="E120" s="480" t="s">
        <v>1466</v>
      </c>
      <c r="F120" s="481">
        <v>42936</v>
      </c>
      <c r="G120" s="481">
        <v>42954</v>
      </c>
      <c r="H120" s="813">
        <v>16022.12</v>
      </c>
      <c r="I120" s="99">
        <v>3409</v>
      </c>
      <c r="J120" s="99">
        <v>1699</v>
      </c>
      <c r="K120" s="99">
        <v>2071309</v>
      </c>
      <c r="L120" s="313">
        <v>42962</v>
      </c>
    </row>
    <row r="121" spans="1:12" ht="26.25" customHeight="1" x14ac:dyDescent="0.25">
      <c r="A121" s="317">
        <v>8</v>
      </c>
      <c r="B121" s="482" t="s">
        <v>1410</v>
      </c>
      <c r="C121" s="482" t="s">
        <v>1379</v>
      </c>
      <c r="D121" s="480" t="s">
        <v>1411</v>
      </c>
      <c r="E121" s="480" t="s">
        <v>1467</v>
      </c>
      <c r="F121" s="481">
        <v>42936</v>
      </c>
      <c r="G121" s="481">
        <v>42954</v>
      </c>
      <c r="H121" s="813">
        <v>23849.200000000001</v>
      </c>
      <c r="I121" s="99">
        <v>3409</v>
      </c>
      <c r="J121" s="99">
        <v>1699</v>
      </c>
      <c r="K121" s="99">
        <v>2071309</v>
      </c>
      <c r="L121" s="313">
        <v>42962</v>
      </c>
    </row>
    <row r="122" spans="1:12" ht="20.25" customHeight="1" x14ac:dyDescent="0.25">
      <c r="A122" s="317">
        <v>9</v>
      </c>
      <c r="B122" s="482" t="s">
        <v>1378</v>
      </c>
      <c r="C122" s="482" t="s">
        <v>1379</v>
      </c>
      <c r="D122" s="480" t="s">
        <v>1380</v>
      </c>
      <c r="E122" s="480" t="s">
        <v>1468</v>
      </c>
      <c r="F122" s="481">
        <v>42936</v>
      </c>
      <c r="G122" s="481">
        <v>42954</v>
      </c>
      <c r="H122" s="813">
        <v>9570.77</v>
      </c>
      <c r="I122" s="99">
        <v>3409</v>
      </c>
      <c r="J122" s="99">
        <v>1699</v>
      </c>
      <c r="K122" s="99">
        <v>2071309</v>
      </c>
      <c r="L122" s="313">
        <v>42962</v>
      </c>
    </row>
    <row r="123" spans="1:12" x14ac:dyDescent="0.25">
      <c r="A123" s="527"/>
      <c r="B123" s="919" t="s">
        <v>1382</v>
      </c>
      <c r="C123" s="919"/>
      <c r="D123" s="919"/>
      <c r="E123" s="528"/>
      <c r="F123" s="262"/>
      <c r="G123" s="262"/>
      <c r="H123" s="814">
        <f>SUM(H114:H122)</f>
        <v>82600.110000000015</v>
      </c>
      <c r="I123" s="99"/>
      <c r="J123" s="99"/>
      <c r="K123" s="99"/>
      <c r="L123" s="99"/>
    </row>
    <row r="128" spans="1:12" ht="23.25" customHeight="1" x14ac:dyDescent="0.35">
      <c r="B128" s="910" t="s">
        <v>1373</v>
      </c>
      <c r="C128" s="910"/>
      <c r="D128" s="910"/>
      <c r="E128" s="910"/>
      <c r="F128" s="910"/>
      <c r="G128" s="910"/>
      <c r="H128" s="910"/>
    </row>
    <row r="129" spans="1:12" ht="21" x14ac:dyDescent="0.35">
      <c r="A129" s="473" t="s">
        <v>1374</v>
      </c>
      <c r="H129" s="810"/>
    </row>
    <row r="130" spans="1:12" ht="21" x14ac:dyDescent="0.35">
      <c r="A130" s="473"/>
      <c r="E130" s="474" t="s">
        <v>50</v>
      </c>
      <c r="F130" s="475">
        <v>2017</v>
      </c>
      <c r="G130" s="475"/>
      <c r="H130" s="810"/>
    </row>
    <row r="131" spans="1:12" ht="58.5" customHeight="1" x14ac:dyDescent="0.25">
      <c r="A131" s="301" t="s">
        <v>17</v>
      </c>
      <c r="B131" s="551" t="s">
        <v>18</v>
      </c>
      <c r="C131" s="548"/>
      <c r="D131" s="548" t="s">
        <v>1298</v>
      </c>
      <c r="E131" s="548" t="s">
        <v>1376</v>
      </c>
      <c r="F131" s="549" t="s">
        <v>1553</v>
      </c>
      <c r="G131" s="549" t="s">
        <v>1377</v>
      </c>
      <c r="H131" s="818" t="s">
        <v>4</v>
      </c>
      <c r="I131" s="548" t="s">
        <v>44</v>
      </c>
      <c r="J131" s="523" t="s">
        <v>31</v>
      </c>
      <c r="K131" s="523" t="s">
        <v>52</v>
      </c>
      <c r="L131" s="524" t="s">
        <v>1310</v>
      </c>
    </row>
    <row r="132" spans="1:12" ht="23.25" customHeight="1" x14ac:dyDescent="0.25">
      <c r="A132" s="553">
        <v>1</v>
      </c>
      <c r="B132" s="482" t="s">
        <v>1383</v>
      </c>
      <c r="C132" s="479" t="s">
        <v>1384</v>
      </c>
      <c r="D132" s="487" t="s">
        <v>1385</v>
      </c>
      <c r="E132" s="487" t="s">
        <v>1469</v>
      </c>
      <c r="F132" s="554">
        <v>42970</v>
      </c>
      <c r="G132" s="554">
        <v>42986</v>
      </c>
      <c r="H132" s="820">
        <v>2877.22</v>
      </c>
      <c r="I132" s="99">
        <v>4119</v>
      </c>
      <c r="J132" s="99">
        <v>1947</v>
      </c>
      <c r="K132" s="99">
        <v>2071541</v>
      </c>
      <c r="L132" s="313">
        <v>42991</v>
      </c>
    </row>
    <row r="133" spans="1:12" ht="22.5" customHeight="1" x14ac:dyDescent="0.25">
      <c r="A133" s="553">
        <v>2</v>
      </c>
      <c r="B133" s="482" t="s">
        <v>1387</v>
      </c>
      <c r="C133" s="479" t="s">
        <v>1388</v>
      </c>
      <c r="D133" s="487" t="s">
        <v>1389</v>
      </c>
      <c r="E133" s="487" t="s">
        <v>1470</v>
      </c>
      <c r="F133" s="554">
        <v>42970</v>
      </c>
      <c r="G133" s="554">
        <v>42986</v>
      </c>
      <c r="H133" s="820">
        <v>5824.76</v>
      </c>
      <c r="I133" s="99">
        <v>4119</v>
      </c>
      <c r="J133" s="99">
        <v>1947</v>
      </c>
      <c r="K133" s="99">
        <v>2071541</v>
      </c>
      <c r="L133" s="313">
        <v>42991</v>
      </c>
    </row>
    <row r="134" spans="1:12" ht="24" customHeight="1" x14ac:dyDescent="0.25">
      <c r="A134" s="553">
        <v>3</v>
      </c>
      <c r="B134" s="482" t="s">
        <v>1391</v>
      </c>
      <c r="C134" s="479" t="s">
        <v>1392</v>
      </c>
      <c r="D134" s="487" t="s">
        <v>1393</v>
      </c>
      <c r="E134" s="487" t="s">
        <v>1471</v>
      </c>
      <c r="F134" s="554">
        <v>42970</v>
      </c>
      <c r="G134" s="554">
        <v>42986</v>
      </c>
      <c r="H134" s="820">
        <v>572.63</v>
      </c>
      <c r="I134" s="99">
        <v>4119</v>
      </c>
      <c r="J134" s="99">
        <v>1947</v>
      </c>
      <c r="K134" s="99">
        <v>2071541</v>
      </c>
      <c r="L134" s="313">
        <v>42991</v>
      </c>
    </row>
    <row r="135" spans="1:12" s="23" customFormat="1" ht="24.75" customHeight="1" x14ac:dyDescent="0.25">
      <c r="A135" s="555">
        <v>4</v>
      </c>
      <c r="B135" s="488" t="s">
        <v>1395</v>
      </c>
      <c r="C135" s="488" t="s">
        <v>1396</v>
      </c>
      <c r="D135" s="487" t="s">
        <v>1397</v>
      </c>
      <c r="E135" s="487" t="s">
        <v>1472</v>
      </c>
      <c r="F135" s="554">
        <v>42970</v>
      </c>
      <c r="G135" s="554">
        <v>42986</v>
      </c>
      <c r="H135" s="820">
        <v>601.85</v>
      </c>
      <c r="I135" s="99">
        <v>4119</v>
      </c>
      <c r="J135" s="99">
        <v>1947</v>
      </c>
      <c r="K135" s="99">
        <v>2071541</v>
      </c>
      <c r="L135" s="313">
        <v>42991</v>
      </c>
    </row>
    <row r="136" spans="1:12" ht="24.75" customHeight="1" x14ac:dyDescent="0.25">
      <c r="A136" s="553">
        <v>5</v>
      </c>
      <c r="B136" s="483" t="s">
        <v>1399</v>
      </c>
      <c r="C136" s="483" t="s">
        <v>1400</v>
      </c>
      <c r="D136" s="487" t="s">
        <v>1401</v>
      </c>
      <c r="E136" s="487" t="s">
        <v>1473</v>
      </c>
      <c r="F136" s="554">
        <v>42970</v>
      </c>
      <c r="G136" s="554">
        <v>42986</v>
      </c>
      <c r="H136" s="820">
        <v>934.85</v>
      </c>
      <c r="I136" s="99">
        <v>4119</v>
      </c>
      <c r="J136" s="99">
        <v>1947</v>
      </c>
      <c r="K136" s="99">
        <v>2071541</v>
      </c>
      <c r="L136" s="313">
        <v>42991</v>
      </c>
    </row>
    <row r="137" spans="1:12" ht="20.25" customHeight="1" x14ac:dyDescent="0.25">
      <c r="A137" s="553">
        <v>6</v>
      </c>
      <c r="B137" s="482" t="s">
        <v>1403</v>
      </c>
      <c r="C137" s="482" t="s">
        <v>1404</v>
      </c>
      <c r="D137" s="487" t="s">
        <v>1405</v>
      </c>
      <c r="E137" s="487" t="s">
        <v>1474</v>
      </c>
      <c r="F137" s="554">
        <v>42970</v>
      </c>
      <c r="G137" s="554">
        <v>42986</v>
      </c>
      <c r="H137" s="820">
        <v>28580.05</v>
      </c>
      <c r="I137" s="99">
        <v>4119</v>
      </c>
      <c r="J137" s="99">
        <v>1947</v>
      </c>
      <c r="K137" s="99">
        <v>2071541</v>
      </c>
      <c r="L137" s="313">
        <v>42991</v>
      </c>
    </row>
    <row r="138" spans="1:12" ht="18" customHeight="1" x14ac:dyDescent="0.25">
      <c r="A138" s="553">
        <v>7</v>
      </c>
      <c r="B138" s="482" t="s">
        <v>1407</v>
      </c>
      <c r="C138" s="482" t="s">
        <v>1379</v>
      </c>
      <c r="D138" s="487" t="s">
        <v>1408</v>
      </c>
      <c r="E138" s="487" t="s">
        <v>1475</v>
      </c>
      <c r="F138" s="554">
        <v>42970</v>
      </c>
      <c r="G138" s="554">
        <v>42986</v>
      </c>
      <c r="H138" s="820">
        <v>17631.8</v>
      </c>
      <c r="I138" s="99">
        <v>4119</v>
      </c>
      <c r="J138" s="99">
        <v>1947</v>
      </c>
      <c r="K138" s="99">
        <v>2071541</v>
      </c>
      <c r="L138" s="313">
        <v>42991</v>
      </c>
    </row>
    <row r="139" spans="1:12" ht="26.25" customHeight="1" x14ac:dyDescent="0.25">
      <c r="A139" s="553">
        <v>8</v>
      </c>
      <c r="B139" s="482" t="s">
        <v>1410</v>
      </c>
      <c r="C139" s="482" t="s">
        <v>1379</v>
      </c>
      <c r="D139" s="487" t="s">
        <v>1411</v>
      </c>
      <c r="E139" s="487" t="s">
        <v>1476</v>
      </c>
      <c r="F139" s="554">
        <v>42970</v>
      </c>
      <c r="G139" s="554">
        <v>42986</v>
      </c>
      <c r="H139" s="820">
        <v>27394.09</v>
      </c>
      <c r="I139" s="99">
        <v>4119</v>
      </c>
      <c r="J139" s="99">
        <v>1947</v>
      </c>
      <c r="K139" s="99">
        <v>2071541</v>
      </c>
      <c r="L139" s="313">
        <v>42991</v>
      </c>
    </row>
    <row r="140" spans="1:12" ht="20.25" customHeight="1" x14ac:dyDescent="0.25">
      <c r="A140" s="553">
        <v>9</v>
      </c>
      <c r="B140" s="482" t="s">
        <v>1378</v>
      </c>
      <c r="C140" s="482" t="s">
        <v>1379</v>
      </c>
      <c r="D140" s="487" t="s">
        <v>1380</v>
      </c>
      <c r="E140" s="487" t="s">
        <v>1477</v>
      </c>
      <c r="F140" s="554">
        <v>42970</v>
      </c>
      <c r="G140" s="554">
        <v>42986</v>
      </c>
      <c r="H140" s="820">
        <v>9563.76</v>
      </c>
      <c r="I140" s="99">
        <v>4119</v>
      </c>
      <c r="J140" s="99">
        <v>1947</v>
      </c>
      <c r="K140" s="99">
        <v>2071541</v>
      </c>
      <c r="L140" s="313">
        <v>42991</v>
      </c>
    </row>
    <row r="141" spans="1:12" x14ac:dyDescent="0.25">
      <c r="A141" s="301"/>
      <c r="B141" s="920" t="s">
        <v>1382</v>
      </c>
      <c r="C141" s="920"/>
      <c r="D141" s="920"/>
      <c r="E141" s="480"/>
      <c r="F141" s="262"/>
      <c r="G141" s="262"/>
      <c r="H141" s="813">
        <f>SUM(H132:H140)</f>
        <v>93981.01</v>
      </c>
      <c r="I141" s="99"/>
      <c r="J141" s="99"/>
      <c r="K141" s="99"/>
      <c r="L141" s="99"/>
    </row>
    <row r="146" spans="1:12" ht="23.25" x14ac:dyDescent="0.35">
      <c r="B146" s="910" t="s">
        <v>1373</v>
      </c>
      <c r="C146" s="910"/>
      <c r="D146" s="910"/>
      <c r="E146" s="910"/>
      <c r="F146" s="910"/>
      <c r="G146" s="910"/>
      <c r="H146" s="910"/>
    </row>
    <row r="147" spans="1:12" ht="21" x14ac:dyDescent="0.35">
      <c r="A147" s="473" t="s">
        <v>1374</v>
      </c>
      <c r="H147" s="810"/>
    </row>
    <row r="148" spans="1:12" ht="21" x14ac:dyDescent="0.35">
      <c r="A148" s="473"/>
      <c r="E148" s="474" t="s">
        <v>80</v>
      </c>
      <c r="F148" s="475">
        <v>2017</v>
      </c>
      <c r="G148" s="475"/>
      <c r="H148" s="810"/>
    </row>
    <row r="149" spans="1:12" ht="20.100000000000001" customHeight="1" x14ac:dyDescent="0.25">
      <c r="A149" s="301" t="s">
        <v>17</v>
      </c>
      <c r="B149" s="551" t="s">
        <v>18</v>
      </c>
      <c r="C149" s="548"/>
      <c r="D149" s="548" t="s">
        <v>1298</v>
      </c>
      <c r="E149" s="548" t="s">
        <v>1376</v>
      </c>
      <c r="F149" s="549" t="s">
        <v>26</v>
      </c>
      <c r="G149" s="549" t="s">
        <v>1377</v>
      </c>
      <c r="H149" s="818" t="s">
        <v>4</v>
      </c>
      <c r="I149" s="548" t="s">
        <v>44</v>
      </c>
      <c r="J149" s="523" t="s">
        <v>31</v>
      </c>
      <c r="K149" s="523" t="s">
        <v>52</v>
      </c>
      <c r="L149" s="524" t="s">
        <v>1310</v>
      </c>
    </row>
    <row r="150" spans="1:12" ht="20.100000000000001" customHeight="1" x14ac:dyDescent="0.25">
      <c r="A150" s="553">
        <v>1</v>
      </c>
      <c r="B150" s="482" t="s">
        <v>1383</v>
      </c>
      <c r="C150" s="479" t="s">
        <v>1384</v>
      </c>
      <c r="D150" s="487" t="s">
        <v>1385</v>
      </c>
      <c r="E150" s="487" t="s">
        <v>1478</v>
      </c>
      <c r="F150" s="556">
        <v>43005</v>
      </c>
      <c r="G150" s="556">
        <v>43020</v>
      </c>
      <c r="H150" s="820">
        <v>2754.52</v>
      </c>
      <c r="I150" s="314">
        <v>4980</v>
      </c>
      <c r="J150" s="314">
        <v>2328</v>
      </c>
      <c r="K150" s="314">
        <v>2071791</v>
      </c>
      <c r="L150" s="557">
        <v>43026</v>
      </c>
    </row>
    <row r="151" spans="1:12" ht="20.100000000000001" customHeight="1" x14ac:dyDescent="0.25">
      <c r="A151" s="553">
        <v>2</v>
      </c>
      <c r="B151" s="482" t="s">
        <v>1387</v>
      </c>
      <c r="C151" s="479" t="s">
        <v>1388</v>
      </c>
      <c r="D151" s="487" t="s">
        <v>1389</v>
      </c>
      <c r="E151" s="487" t="s">
        <v>1479</v>
      </c>
      <c r="F151" s="556">
        <v>43005</v>
      </c>
      <c r="G151" s="556">
        <v>43020</v>
      </c>
      <c r="H151" s="820">
        <v>5562.16</v>
      </c>
      <c r="I151" s="314">
        <v>4980</v>
      </c>
      <c r="J151" s="314">
        <v>2328</v>
      </c>
      <c r="K151" s="314">
        <v>2071791</v>
      </c>
      <c r="L151" s="557">
        <v>43026</v>
      </c>
    </row>
    <row r="152" spans="1:12" ht="20.100000000000001" customHeight="1" x14ac:dyDescent="0.25">
      <c r="A152" s="553">
        <v>3</v>
      </c>
      <c r="B152" s="482" t="s">
        <v>1391</v>
      </c>
      <c r="C152" s="479" t="s">
        <v>1392</v>
      </c>
      <c r="D152" s="487" t="s">
        <v>1393</v>
      </c>
      <c r="E152" s="487" t="s">
        <v>1480</v>
      </c>
      <c r="F152" s="556">
        <v>43005</v>
      </c>
      <c r="G152" s="556">
        <v>43020</v>
      </c>
      <c r="H152" s="820">
        <v>520.67999999999995</v>
      </c>
      <c r="I152" s="314">
        <v>4980</v>
      </c>
      <c r="J152" s="314">
        <v>2328</v>
      </c>
      <c r="K152" s="314">
        <v>2071791</v>
      </c>
      <c r="L152" s="557">
        <v>43026</v>
      </c>
    </row>
    <row r="153" spans="1:12" ht="20.100000000000001" customHeight="1" x14ac:dyDescent="0.25">
      <c r="A153" s="555">
        <v>4</v>
      </c>
      <c r="B153" s="488" t="s">
        <v>1395</v>
      </c>
      <c r="C153" s="488" t="s">
        <v>1396</v>
      </c>
      <c r="D153" s="487" t="s">
        <v>1397</v>
      </c>
      <c r="E153" s="487" t="s">
        <v>1481</v>
      </c>
      <c r="F153" s="556">
        <v>43005</v>
      </c>
      <c r="G153" s="556">
        <v>43020</v>
      </c>
      <c r="H153" s="820">
        <v>456.48</v>
      </c>
      <c r="I153" s="314">
        <v>4980</v>
      </c>
      <c r="J153" s="314">
        <v>2328</v>
      </c>
      <c r="K153" s="314">
        <v>2071791</v>
      </c>
      <c r="L153" s="557">
        <v>43026</v>
      </c>
    </row>
    <row r="154" spans="1:12" ht="20.100000000000001" customHeight="1" x14ac:dyDescent="0.25">
      <c r="A154" s="553">
        <v>5</v>
      </c>
      <c r="B154" s="483" t="s">
        <v>1399</v>
      </c>
      <c r="C154" s="483" t="s">
        <v>1400</v>
      </c>
      <c r="D154" s="487" t="s">
        <v>1401</v>
      </c>
      <c r="E154" s="487" t="s">
        <v>1482</v>
      </c>
      <c r="F154" s="556">
        <v>43005</v>
      </c>
      <c r="G154" s="556">
        <v>43020</v>
      </c>
      <c r="H154" s="820">
        <v>772.58</v>
      </c>
      <c r="I154" s="314">
        <v>4980</v>
      </c>
      <c r="J154" s="314">
        <v>2328</v>
      </c>
      <c r="K154" s="314">
        <v>2071791</v>
      </c>
      <c r="L154" s="557">
        <v>43026</v>
      </c>
    </row>
    <row r="155" spans="1:12" ht="20.100000000000001" customHeight="1" x14ac:dyDescent="0.25">
      <c r="A155" s="553">
        <v>6</v>
      </c>
      <c r="B155" s="482" t="s">
        <v>1403</v>
      </c>
      <c r="C155" s="482" t="s">
        <v>1404</v>
      </c>
      <c r="D155" s="487" t="s">
        <v>1405</v>
      </c>
      <c r="E155" s="487" t="s">
        <v>1483</v>
      </c>
      <c r="F155" s="556">
        <v>43005</v>
      </c>
      <c r="G155" s="556">
        <v>43020</v>
      </c>
      <c r="H155" s="820">
        <v>27266.560000000001</v>
      </c>
      <c r="I155" s="314">
        <v>4980</v>
      </c>
      <c r="J155" s="314">
        <v>2328</v>
      </c>
      <c r="K155" s="314">
        <v>2071791</v>
      </c>
      <c r="L155" s="557">
        <v>43026</v>
      </c>
    </row>
    <row r="156" spans="1:12" ht="20.100000000000001" customHeight="1" x14ac:dyDescent="0.25">
      <c r="A156" s="553">
        <v>7</v>
      </c>
      <c r="B156" s="482" t="s">
        <v>1407</v>
      </c>
      <c r="C156" s="482" t="s">
        <v>1379</v>
      </c>
      <c r="D156" s="487" t="s">
        <v>1408</v>
      </c>
      <c r="E156" s="487" t="s">
        <v>1484</v>
      </c>
      <c r="F156" s="556">
        <v>43005</v>
      </c>
      <c r="G156" s="556">
        <v>43020</v>
      </c>
      <c r="H156" s="820">
        <v>10711.54</v>
      </c>
      <c r="I156" s="314">
        <v>4980</v>
      </c>
      <c r="J156" s="314">
        <v>2328</v>
      </c>
      <c r="K156" s="314">
        <v>2071791</v>
      </c>
      <c r="L156" s="557">
        <v>43026</v>
      </c>
    </row>
    <row r="157" spans="1:12" ht="20.100000000000001" customHeight="1" x14ac:dyDescent="0.25">
      <c r="A157" s="553">
        <v>8</v>
      </c>
      <c r="B157" s="482" t="s">
        <v>1410</v>
      </c>
      <c r="C157" s="482" t="s">
        <v>1379</v>
      </c>
      <c r="D157" s="487" t="s">
        <v>1411</v>
      </c>
      <c r="E157" s="487" t="s">
        <v>1485</v>
      </c>
      <c r="F157" s="556">
        <v>43005</v>
      </c>
      <c r="G157" s="556">
        <v>43020</v>
      </c>
      <c r="H157" s="820">
        <v>34160.25</v>
      </c>
      <c r="I157" s="314">
        <v>4980</v>
      </c>
      <c r="J157" s="314">
        <v>2328</v>
      </c>
      <c r="K157" s="314">
        <v>2071791</v>
      </c>
      <c r="L157" s="557">
        <v>43026</v>
      </c>
    </row>
    <row r="158" spans="1:12" ht="20.100000000000001" customHeight="1" x14ac:dyDescent="0.25">
      <c r="A158" s="553">
        <v>9</v>
      </c>
      <c r="B158" s="482" t="s">
        <v>1378</v>
      </c>
      <c r="C158" s="482" t="s">
        <v>1379</v>
      </c>
      <c r="D158" s="487" t="s">
        <v>1380</v>
      </c>
      <c r="E158" s="487" t="s">
        <v>1486</v>
      </c>
      <c r="F158" s="556">
        <v>43005</v>
      </c>
      <c r="G158" s="556">
        <v>43020</v>
      </c>
      <c r="H158" s="820">
        <v>8839.73</v>
      </c>
      <c r="I158" s="314">
        <v>4980</v>
      </c>
      <c r="J158" s="314">
        <v>2328</v>
      </c>
      <c r="K158" s="314">
        <v>2071791</v>
      </c>
      <c r="L158" s="557">
        <v>43026</v>
      </c>
    </row>
    <row r="159" spans="1:12" x14ac:dyDescent="0.25">
      <c r="A159" s="301"/>
      <c r="B159" s="920" t="s">
        <v>1382</v>
      </c>
      <c r="C159" s="920"/>
      <c r="D159" s="920"/>
      <c r="E159" s="480"/>
      <c r="F159" s="262"/>
      <c r="G159" s="262"/>
      <c r="H159" s="813">
        <f>SUM(H150:H158)</f>
        <v>91044.5</v>
      </c>
      <c r="I159" s="314"/>
      <c r="J159" s="314"/>
      <c r="K159" s="314"/>
      <c r="L159" s="314"/>
    </row>
    <row r="162" spans="1:12" ht="23.25" x14ac:dyDescent="0.35">
      <c r="B162" s="910" t="s">
        <v>1373</v>
      </c>
      <c r="C162" s="910"/>
      <c r="D162" s="910"/>
      <c r="E162" s="910"/>
      <c r="F162" s="910"/>
      <c r="G162" s="910"/>
      <c r="H162" s="910"/>
    </row>
    <row r="163" spans="1:12" ht="21" x14ac:dyDescent="0.35">
      <c r="A163" s="473" t="s">
        <v>1374</v>
      </c>
      <c r="H163" s="810"/>
    </row>
    <row r="164" spans="1:12" ht="21" x14ac:dyDescent="0.35">
      <c r="A164" s="473"/>
      <c r="E164" s="474" t="s">
        <v>56</v>
      </c>
      <c r="F164" s="475">
        <v>2017</v>
      </c>
      <c r="G164" s="475"/>
      <c r="H164" s="810"/>
    </row>
    <row r="165" spans="1:12" ht="21.75" customHeight="1" x14ac:dyDescent="0.25">
      <c r="A165" s="301" t="s">
        <v>17</v>
      </c>
      <c r="B165" s="522" t="s">
        <v>18</v>
      </c>
      <c r="C165" s="476"/>
      <c r="D165" s="476" t="s">
        <v>1298</v>
      </c>
      <c r="E165" s="476" t="s">
        <v>1376</v>
      </c>
      <c r="F165" s="517" t="s">
        <v>1554</v>
      </c>
      <c r="G165" s="517" t="s">
        <v>1377</v>
      </c>
      <c r="H165" s="812" t="s">
        <v>4</v>
      </c>
      <c r="I165" s="548" t="s">
        <v>44</v>
      </c>
      <c r="J165" s="523" t="s">
        <v>31</v>
      </c>
      <c r="K165" s="523" t="s">
        <v>52</v>
      </c>
      <c r="L165" s="524" t="s">
        <v>1310</v>
      </c>
    </row>
    <row r="166" spans="1:12" ht="15" customHeight="1" x14ac:dyDescent="0.25">
      <c r="A166" s="317">
        <v>1</v>
      </c>
      <c r="B166" s="482" t="s">
        <v>1383</v>
      </c>
      <c r="C166" s="479" t="s">
        <v>1384</v>
      </c>
      <c r="D166" s="487" t="s">
        <v>1385</v>
      </c>
      <c r="E166" s="487" t="s">
        <v>1487</v>
      </c>
      <c r="F166" s="556">
        <v>43026</v>
      </c>
      <c r="G166" s="556">
        <v>43041</v>
      </c>
      <c r="H166" s="820">
        <v>2754</v>
      </c>
      <c r="I166" s="99">
        <v>5396</v>
      </c>
      <c r="J166" s="99">
        <v>2582</v>
      </c>
      <c r="K166" s="99">
        <v>2072024</v>
      </c>
      <c r="L166" s="313">
        <v>43055</v>
      </c>
    </row>
    <row r="167" spans="1:12" ht="15" customHeight="1" x14ac:dyDescent="0.25">
      <c r="A167" s="317">
        <v>2</v>
      </c>
      <c r="B167" s="482" t="s">
        <v>1387</v>
      </c>
      <c r="C167" s="479" t="s">
        <v>1388</v>
      </c>
      <c r="D167" s="487" t="s">
        <v>1389</v>
      </c>
      <c r="E167" s="487" t="s">
        <v>1488</v>
      </c>
      <c r="F167" s="556">
        <v>43026</v>
      </c>
      <c r="G167" s="556">
        <v>43041</v>
      </c>
      <c r="H167" s="820">
        <v>6600.8</v>
      </c>
      <c r="I167" s="99">
        <v>5396</v>
      </c>
      <c r="J167" s="99">
        <v>2582</v>
      </c>
      <c r="K167" s="99">
        <v>2072024</v>
      </c>
      <c r="L167" s="313">
        <v>43055</v>
      </c>
    </row>
    <row r="168" spans="1:12" ht="15" customHeight="1" x14ac:dyDescent="0.25">
      <c r="A168" s="317">
        <v>3</v>
      </c>
      <c r="B168" s="482" t="s">
        <v>1391</v>
      </c>
      <c r="C168" s="479" t="s">
        <v>1392</v>
      </c>
      <c r="D168" s="487" t="s">
        <v>1393</v>
      </c>
      <c r="E168" s="487" t="s">
        <v>1489</v>
      </c>
      <c r="F168" s="556">
        <v>43026</v>
      </c>
      <c r="G168" s="556">
        <v>43041</v>
      </c>
      <c r="H168" s="820">
        <v>409.53</v>
      </c>
      <c r="I168" s="99">
        <v>5396</v>
      </c>
      <c r="J168" s="99">
        <v>2582</v>
      </c>
      <c r="K168" s="99">
        <v>2072024</v>
      </c>
      <c r="L168" s="313">
        <v>43055</v>
      </c>
    </row>
    <row r="169" spans="1:12" ht="15" customHeight="1" x14ac:dyDescent="0.25">
      <c r="A169" s="555">
        <v>4</v>
      </c>
      <c r="B169" s="488" t="s">
        <v>1395</v>
      </c>
      <c r="C169" s="488" t="s">
        <v>1396</v>
      </c>
      <c r="D169" s="487" t="s">
        <v>1397</v>
      </c>
      <c r="E169" s="487" t="s">
        <v>1490</v>
      </c>
      <c r="F169" s="556">
        <v>43026</v>
      </c>
      <c r="G169" s="556">
        <v>43041</v>
      </c>
      <c r="H169" s="820">
        <v>800.99</v>
      </c>
      <c r="I169" s="99">
        <v>5396</v>
      </c>
      <c r="J169" s="99">
        <v>2582</v>
      </c>
      <c r="K169" s="99">
        <v>2072024</v>
      </c>
      <c r="L169" s="313">
        <v>43055</v>
      </c>
    </row>
    <row r="170" spans="1:12" ht="15" customHeight="1" x14ac:dyDescent="0.25">
      <c r="A170" s="317">
        <v>5</v>
      </c>
      <c r="B170" s="483" t="s">
        <v>1399</v>
      </c>
      <c r="C170" s="483" t="s">
        <v>1400</v>
      </c>
      <c r="D170" s="487" t="s">
        <v>1401</v>
      </c>
      <c r="E170" s="487" t="s">
        <v>1491</v>
      </c>
      <c r="F170" s="556">
        <v>43026</v>
      </c>
      <c r="G170" s="556">
        <v>43041</v>
      </c>
      <c r="H170" s="820">
        <v>970.68</v>
      </c>
      <c r="I170" s="99">
        <v>5396</v>
      </c>
      <c r="J170" s="99">
        <v>2582</v>
      </c>
      <c r="K170" s="99">
        <v>2072024</v>
      </c>
      <c r="L170" s="313">
        <v>43055</v>
      </c>
    </row>
    <row r="171" spans="1:12" ht="15" customHeight="1" x14ac:dyDescent="0.25">
      <c r="A171" s="317">
        <v>6</v>
      </c>
      <c r="B171" s="482" t="s">
        <v>1403</v>
      </c>
      <c r="C171" s="482" t="s">
        <v>1404</v>
      </c>
      <c r="D171" s="487" t="s">
        <v>1405</v>
      </c>
      <c r="E171" s="487" t="s">
        <v>1492</v>
      </c>
      <c r="F171" s="556">
        <v>43026</v>
      </c>
      <c r="G171" s="556">
        <v>43041</v>
      </c>
      <c r="H171" s="820">
        <v>32068.38</v>
      </c>
      <c r="I171" s="99">
        <v>5396</v>
      </c>
      <c r="J171" s="99">
        <v>2582</v>
      </c>
      <c r="K171" s="99">
        <v>2072024</v>
      </c>
      <c r="L171" s="313">
        <v>43055</v>
      </c>
    </row>
    <row r="172" spans="1:12" ht="15" customHeight="1" x14ac:dyDescent="0.25">
      <c r="A172" s="317">
        <v>7</v>
      </c>
      <c r="B172" s="482" t="s">
        <v>1407</v>
      </c>
      <c r="C172" s="482" t="s">
        <v>1379</v>
      </c>
      <c r="D172" s="487" t="s">
        <v>1408</v>
      </c>
      <c r="E172" s="487" t="s">
        <v>1493</v>
      </c>
      <c r="F172" s="556">
        <v>43026</v>
      </c>
      <c r="G172" s="556">
        <v>43041</v>
      </c>
      <c r="H172" s="820">
        <v>19089.580000000002</v>
      </c>
      <c r="I172" s="99">
        <v>5396</v>
      </c>
      <c r="J172" s="99">
        <v>2582</v>
      </c>
      <c r="K172" s="99">
        <v>2072024</v>
      </c>
      <c r="L172" s="313">
        <v>43055</v>
      </c>
    </row>
    <row r="173" spans="1:12" ht="15" customHeight="1" x14ac:dyDescent="0.25">
      <c r="A173" s="317">
        <v>8</v>
      </c>
      <c r="B173" s="482" t="s">
        <v>1410</v>
      </c>
      <c r="C173" s="482" t="s">
        <v>1379</v>
      </c>
      <c r="D173" s="487" t="s">
        <v>1411</v>
      </c>
      <c r="E173" s="487" t="s">
        <v>1494</v>
      </c>
      <c r="F173" s="556">
        <v>43026</v>
      </c>
      <c r="G173" s="556">
        <v>43041</v>
      </c>
      <c r="H173" s="820">
        <v>26558.22</v>
      </c>
      <c r="I173" s="99">
        <v>5396</v>
      </c>
      <c r="J173" s="99">
        <v>2582</v>
      </c>
      <c r="K173" s="99">
        <v>2072024</v>
      </c>
      <c r="L173" s="313">
        <v>43055</v>
      </c>
    </row>
    <row r="174" spans="1:12" ht="15" customHeight="1" x14ac:dyDescent="0.25">
      <c r="A174" s="317">
        <v>9</v>
      </c>
      <c r="B174" s="482" t="s">
        <v>1378</v>
      </c>
      <c r="C174" s="482" t="s">
        <v>1379</v>
      </c>
      <c r="D174" s="487" t="s">
        <v>1380</v>
      </c>
      <c r="E174" s="487" t="s">
        <v>1495</v>
      </c>
      <c r="F174" s="556">
        <v>43026</v>
      </c>
      <c r="G174" s="556">
        <v>43041</v>
      </c>
      <c r="H174" s="820">
        <v>9139.43</v>
      </c>
      <c r="I174" s="99">
        <v>5396</v>
      </c>
      <c r="J174" s="99">
        <v>2582</v>
      </c>
      <c r="K174" s="99">
        <v>2072024</v>
      </c>
      <c r="L174" s="313">
        <v>43055</v>
      </c>
    </row>
    <row r="175" spans="1:12" x14ac:dyDescent="0.25">
      <c r="A175" s="527"/>
      <c r="B175" s="919" t="s">
        <v>1382</v>
      </c>
      <c r="C175" s="919"/>
      <c r="D175" s="919"/>
      <c r="E175" s="528"/>
      <c r="F175" s="262"/>
      <c r="G175" s="262"/>
      <c r="H175" s="814">
        <f>SUM(H166:H174)</f>
        <v>98391.610000000015</v>
      </c>
      <c r="I175" s="99"/>
      <c r="J175" s="99"/>
      <c r="K175" s="99"/>
      <c r="L175" s="99"/>
    </row>
    <row r="177" spans="1:12" x14ac:dyDescent="0.25">
      <c r="B177"/>
      <c r="D177"/>
      <c r="E177"/>
      <c r="F177"/>
      <c r="G177"/>
      <c r="H177" s="811">
        <f>SUM(H8+H25+H39+H56+H74+H91+H107+H123+H141+H159+H175)</f>
        <v>854477.59</v>
      </c>
    </row>
    <row r="180" spans="1:12" ht="23.25" x14ac:dyDescent="0.35">
      <c r="B180" s="910" t="s">
        <v>1373</v>
      </c>
      <c r="C180" s="910"/>
      <c r="D180" s="910"/>
      <c r="E180" s="910"/>
      <c r="F180" s="910"/>
      <c r="G180" s="910"/>
      <c r="H180" s="910"/>
    </row>
    <row r="181" spans="1:12" ht="21" x14ac:dyDescent="0.35">
      <c r="A181" s="473" t="s">
        <v>1374</v>
      </c>
      <c r="B181" s="560"/>
      <c r="H181" s="810"/>
    </row>
    <row r="182" spans="1:12" ht="21" x14ac:dyDescent="0.35">
      <c r="A182" s="473"/>
      <c r="B182" s="560"/>
      <c r="E182" s="474" t="s">
        <v>1542</v>
      </c>
      <c r="F182" s="475">
        <v>2017</v>
      </c>
      <c r="G182" s="475"/>
      <c r="H182" s="810"/>
    </row>
    <row r="183" spans="1:12" ht="21.75" customHeight="1" x14ac:dyDescent="0.25">
      <c r="A183" s="301" t="s">
        <v>17</v>
      </c>
      <c r="B183" s="522" t="s">
        <v>18</v>
      </c>
      <c r="C183" s="476"/>
      <c r="D183" s="476" t="s">
        <v>1298</v>
      </c>
      <c r="E183" s="476" t="s">
        <v>1376</v>
      </c>
      <c r="F183" s="517" t="s">
        <v>1554</v>
      </c>
      <c r="G183" s="517" t="s">
        <v>1377</v>
      </c>
      <c r="H183" s="812" t="s">
        <v>4</v>
      </c>
      <c r="I183" s="548" t="s">
        <v>44</v>
      </c>
      <c r="J183" s="523" t="s">
        <v>31</v>
      </c>
      <c r="K183" s="523" t="s">
        <v>52</v>
      </c>
      <c r="L183" s="524" t="s">
        <v>1310</v>
      </c>
    </row>
    <row r="184" spans="1:12" ht="15" customHeight="1" x14ac:dyDescent="0.25">
      <c r="A184" s="317">
        <v>1</v>
      </c>
      <c r="B184" s="482" t="s">
        <v>1383</v>
      </c>
      <c r="C184" s="479" t="s">
        <v>1384</v>
      </c>
      <c r="D184" s="487" t="s">
        <v>1385</v>
      </c>
      <c r="E184" s="487" t="s">
        <v>1654</v>
      </c>
      <c r="F184" s="556">
        <v>43066</v>
      </c>
      <c r="G184" s="556">
        <v>43081</v>
      </c>
      <c r="H184" s="820">
        <v>1723.2</v>
      </c>
      <c r="I184" s="99">
        <v>6469</v>
      </c>
      <c r="J184" s="99">
        <v>2989</v>
      </c>
      <c r="K184" s="99"/>
      <c r="L184" s="99"/>
    </row>
    <row r="185" spans="1:12" ht="15" customHeight="1" x14ac:dyDescent="0.25">
      <c r="A185" s="317">
        <v>2</v>
      </c>
      <c r="B185" s="482" t="s">
        <v>1387</v>
      </c>
      <c r="C185" s="479" t="s">
        <v>1388</v>
      </c>
      <c r="D185" s="487" t="s">
        <v>1389</v>
      </c>
      <c r="E185" s="487" t="s">
        <v>1655</v>
      </c>
      <c r="F185" s="556">
        <v>43066</v>
      </c>
      <c r="G185" s="556">
        <v>43081</v>
      </c>
      <c r="H185" s="820">
        <v>1660.44</v>
      </c>
      <c r="I185" s="99">
        <v>6469</v>
      </c>
      <c r="J185" s="99">
        <v>2989</v>
      </c>
      <c r="K185" s="99"/>
      <c r="L185" s="99"/>
    </row>
    <row r="186" spans="1:12" ht="15" customHeight="1" x14ac:dyDescent="0.25">
      <c r="A186" s="317">
        <v>3</v>
      </c>
      <c r="B186" s="482" t="s">
        <v>1391</v>
      </c>
      <c r="C186" s="479" t="s">
        <v>1392</v>
      </c>
      <c r="D186" s="487" t="s">
        <v>1393</v>
      </c>
      <c r="E186" s="487" t="s">
        <v>1656</v>
      </c>
      <c r="F186" s="556">
        <v>43066</v>
      </c>
      <c r="G186" s="556">
        <v>43081</v>
      </c>
      <c r="H186" s="820">
        <v>608.35</v>
      </c>
      <c r="I186" s="99">
        <v>6469</v>
      </c>
      <c r="J186" s="99">
        <v>2989</v>
      </c>
      <c r="K186" s="99"/>
      <c r="L186" s="99"/>
    </row>
    <row r="187" spans="1:12" ht="15" customHeight="1" x14ac:dyDescent="0.25">
      <c r="A187" s="555">
        <v>4</v>
      </c>
      <c r="B187" s="488" t="s">
        <v>1395</v>
      </c>
      <c r="C187" s="488" t="s">
        <v>1396</v>
      </c>
      <c r="D187" s="487" t="s">
        <v>1397</v>
      </c>
      <c r="E187" s="487" t="s">
        <v>1657</v>
      </c>
      <c r="F187" s="556">
        <v>43066</v>
      </c>
      <c r="G187" s="556">
        <v>43081</v>
      </c>
      <c r="H187" s="820">
        <v>806.9</v>
      </c>
      <c r="I187" s="99">
        <v>6469</v>
      </c>
      <c r="J187" s="99">
        <v>2989</v>
      </c>
      <c r="K187" s="99"/>
      <c r="L187" s="99"/>
    </row>
    <row r="188" spans="1:12" ht="15" customHeight="1" x14ac:dyDescent="0.25">
      <c r="A188" s="317">
        <v>5</v>
      </c>
      <c r="B188" s="483" t="s">
        <v>1399</v>
      </c>
      <c r="C188" s="483" t="s">
        <v>1400</v>
      </c>
      <c r="D188" s="487" t="s">
        <v>1401</v>
      </c>
      <c r="E188" s="487" t="s">
        <v>1658</v>
      </c>
      <c r="F188" s="556">
        <v>43066</v>
      </c>
      <c r="G188" s="556">
        <v>43081</v>
      </c>
      <c r="H188" s="820">
        <v>789.76</v>
      </c>
      <c r="I188" s="99">
        <v>6469</v>
      </c>
      <c r="J188" s="99">
        <v>2989</v>
      </c>
      <c r="K188" s="99"/>
      <c r="L188" s="99"/>
    </row>
    <row r="189" spans="1:12" ht="15" customHeight="1" x14ac:dyDescent="0.25">
      <c r="A189" s="317">
        <v>6</v>
      </c>
      <c r="B189" s="482" t="s">
        <v>1403</v>
      </c>
      <c r="C189" s="482" t="s">
        <v>1404</v>
      </c>
      <c r="D189" s="487" t="s">
        <v>1405</v>
      </c>
      <c r="E189" s="487" t="s">
        <v>1659</v>
      </c>
      <c r="F189" s="556">
        <v>43066</v>
      </c>
      <c r="G189" s="556">
        <v>43081</v>
      </c>
      <c r="H189" s="820">
        <v>28877.24</v>
      </c>
      <c r="I189" s="99">
        <v>6469</v>
      </c>
      <c r="J189" s="99">
        <v>2989</v>
      </c>
      <c r="K189" s="99"/>
      <c r="L189" s="99"/>
    </row>
    <row r="190" spans="1:12" ht="15" customHeight="1" x14ac:dyDescent="0.25">
      <c r="A190" s="317">
        <v>7</v>
      </c>
      <c r="B190" s="482" t="s">
        <v>1407</v>
      </c>
      <c r="C190" s="482" t="s">
        <v>1379</v>
      </c>
      <c r="D190" s="487" t="s">
        <v>1408</v>
      </c>
      <c r="E190" s="487" t="s">
        <v>1660</v>
      </c>
      <c r="F190" s="556">
        <v>43066</v>
      </c>
      <c r="G190" s="556">
        <v>43081</v>
      </c>
      <c r="H190" s="820">
        <v>16389.2</v>
      </c>
      <c r="I190" s="99">
        <v>6469</v>
      </c>
      <c r="J190" s="99">
        <v>2989</v>
      </c>
      <c r="K190" s="99"/>
      <c r="L190" s="99"/>
    </row>
    <row r="191" spans="1:12" ht="15" customHeight="1" x14ac:dyDescent="0.25">
      <c r="A191" s="317">
        <v>8</v>
      </c>
      <c r="B191" s="482" t="s">
        <v>1410</v>
      </c>
      <c r="C191" s="482" t="s">
        <v>1379</v>
      </c>
      <c r="D191" s="487" t="s">
        <v>1411</v>
      </c>
      <c r="E191" s="487" t="s">
        <v>1662</v>
      </c>
      <c r="F191" s="556">
        <v>43066</v>
      </c>
      <c r="G191" s="556">
        <v>43081</v>
      </c>
      <c r="H191" s="820">
        <v>38478.769999999997</v>
      </c>
      <c r="I191" s="99">
        <v>6469</v>
      </c>
      <c r="J191" s="99">
        <v>2989</v>
      </c>
      <c r="K191" s="99"/>
      <c r="L191" s="99"/>
    </row>
    <row r="192" spans="1:12" ht="15" customHeight="1" x14ac:dyDescent="0.25">
      <c r="A192" s="317">
        <v>9</v>
      </c>
      <c r="B192" s="482" t="s">
        <v>1378</v>
      </c>
      <c r="C192" s="482" t="s">
        <v>1379</v>
      </c>
      <c r="D192" s="487" t="s">
        <v>1380</v>
      </c>
      <c r="E192" s="487" t="s">
        <v>1661</v>
      </c>
      <c r="F192" s="556">
        <v>43066</v>
      </c>
      <c r="G192" s="556">
        <v>43081</v>
      </c>
      <c r="H192" s="820">
        <v>10083.15</v>
      </c>
      <c r="I192" s="99">
        <v>6469</v>
      </c>
      <c r="J192" s="99">
        <v>2989</v>
      </c>
      <c r="K192" s="99"/>
      <c r="L192" s="99"/>
    </row>
    <row r="193" spans="1:12" x14ac:dyDescent="0.25">
      <c r="A193" s="527"/>
      <c r="B193" s="919" t="s">
        <v>1382</v>
      </c>
      <c r="C193" s="919"/>
      <c r="D193" s="919"/>
      <c r="E193" s="562"/>
      <c r="F193" s="262"/>
      <c r="G193" s="262"/>
      <c r="H193" s="814">
        <f>SUM(H184:H192)</f>
        <v>99417.00999999998</v>
      </c>
      <c r="I193" s="99"/>
      <c r="J193" s="99"/>
      <c r="K193" s="99"/>
      <c r="L193" s="99"/>
    </row>
    <row r="194" spans="1:12" x14ac:dyDescent="0.25">
      <c r="A194" s="512"/>
      <c r="B194" s="804"/>
      <c r="C194" s="804"/>
      <c r="D194" s="804"/>
      <c r="E194" s="804"/>
      <c r="F194" s="804"/>
      <c r="G194" s="804" t="s">
        <v>16</v>
      </c>
      <c r="H194" s="822">
        <f>H8+H25+H39+H56+H74+H91+H107+H123+H141+H159+H175+H193</f>
        <v>953894.6</v>
      </c>
      <c r="I194" s="804"/>
      <c r="J194" s="804"/>
      <c r="K194" s="804"/>
      <c r="L194" s="806"/>
    </row>
    <row r="195" spans="1:12" x14ac:dyDescent="0.25">
      <c r="B195" s="560"/>
    </row>
    <row r="4703" spans="2:14" x14ac:dyDescent="0.25">
      <c r="B4703"/>
      <c r="D4703"/>
      <c r="E4703"/>
      <c r="F4703"/>
      <c r="G4703"/>
      <c r="H4703" s="821"/>
      <c r="N4703" t="s">
        <v>1496</v>
      </c>
    </row>
  </sheetData>
  <mergeCells count="24">
    <mergeCell ref="B180:H180"/>
    <mergeCell ref="B193:D193"/>
    <mergeCell ref="B91:D91"/>
    <mergeCell ref="B1:H1"/>
    <mergeCell ref="B9:D9"/>
    <mergeCell ref="B12:H12"/>
    <mergeCell ref="B25:D25"/>
    <mergeCell ref="B26:H26"/>
    <mergeCell ref="B39:D39"/>
    <mergeCell ref="B43:H43"/>
    <mergeCell ref="B56:D56"/>
    <mergeCell ref="B61:H61"/>
    <mergeCell ref="B74:D74"/>
    <mergeCell ref="B78:H78"/>
    <mergeCell ref="B146:H146"/>
    <mergeCell ref="B159:D159"/>
    <mergeCell ref="B162:H162"/>
    <mergeCell ref="B175:D175"/>
    <mergeCell ref="B94:H94"/>
    <mergeCell ref="B107:D107"/>
    <mergeCell ref="B110:H110"/>
    <mergeCell ref="B123:D123"/>
    <mergeCell ref="B128:H128"/>
    <mergeCell ref="B141:D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9"/>
  <sheetViews>
    <sheetView workbookViewId="0">
      <selection activeCell="Y8" sqref="Y8:Z97"/>
    </sheetView>
  </sheetViews>
  <sheetFormatPr baseColWidth="10" defaultRowHeight="15" x14ac:dyDescent="0.25"/>
  <cols>
    <col min="1" max="1" width="9" style="48" customWidth="1"/>
    <col min="2" max="2" width="25" customWidth="1"/>
    <col min="3" max="3" width="15.42578125" style="45" customWidth="1"/>
    <col min="4" max="4" width="15.85546875" hidden="1" customWidth="1"/>
    <col min="5" max="5" width="14.5703125" style="46" hidden="1" customWidth="1"/>
    <col min="6" max="6" width="15" hidden="1" customWidth="1"/>
    <col min="7" max="7" width="11.7109375" style="46" hidden="1" customWidth="1"/>
    <col min="8" max="8" width="16.5703125" hidden="1" customWidth="1"/>
    <col min="9" max="9" width="10.5703125" style="46" hidden="1" customWidth="1"/>
    <col min="10" max="10" width="19.28515625" hidden="1" customWidth="1"/>
    <col min="11" max="11" width="11.42578125" style="46" hidden="1" customWidth="1"/>
    <col min="12" max="12" width="16.5703125" hidden="1" customWidth="1"/>
    <col min="13" max="13" width="11.42578125" style="46" hidden="1" customWidth="1"/>
    <col min="14" max="14" width="16.5703125" hidden="1" customWidth="1"/>
    <col min="15" max="15" width="11.42578125" style="46" hidden="1" customWidth="1"/>
    <col min="16" max="16" width="16.5703125" hidden="1" customWidth="1"/>
    <col min="17" max="17" width="12.140625" style="46" hidden="1" customWidth="1"/>
    <col min="18" max="18" width="16.42578125" hidden="1" customWidth="1"/>
    <col min="19" max="19" width="9" style="46" hidden="1" customWidth="1"/>
    <col min="20" max="20" width="16.28515625" hidden="1" customWidth="1"/>
    <col min="21" max="21" width="14.5703125" style="46" hidden="1" customWidth="1"/>
    <col min="22" max="22" width="17.5703125" hidden="1" customWidth="1"/>
    <col min="23" max="23" width="10" style="46" hidden="1" customWidth="1"/>
    <col min="24" max="24" width="0" hidden="1" customWidth="1"/>
    <col min="25" max="25" width="17.140625" customWidth="1"/>
    <col min="26" max="26" width="12" bestFit="1" customWidth="1"/>
  </cols>
  <sheetData>
    <row r="1" spans="1:29" x14ac:dyDescent="0.25">
      <c r="A1" s="44"/>
      <c r="B1" s="44" t="s">
        <v>19</v>
      </c>
      <c r="D1" t="s">
        <v>70</v>
      </c>
    </row>
    <row r="2" spans="1:29" x14ac:dyDescent="0.25">
      <c r="A2" s="47"/>
      <c r="B2" s="47" t="s">
        <v>71</v>
      </c>
    </row>
    <row r="4" spans="1:29" ht="15.75" x14ac:dyDescent="0.3">
      <c r="B4" s="885" t="s">
        <v>72</v>
      </c>
      <c r="C4" s="884"/>
      <c r="D4" s="884"/>
      <c r="E4" s="884"/>
      <c r="F4" s="884"/>
      <c r="G4" s="884"/>
      <c r="H4" s="884"/>
      <c r="I4" s="884"/>
      <c r="J4" s="884"/>
      <c r="K4" s="884"/>
      <c r="M4"/>
      <c r="O4"/>
      <c r="Q4"/>
    </row>
    <row r="5" spans="1:29" ht="18.75" hidden="1" customHeight="1" x14ac:dyDescent="0.3">
      <c r="B5" s="9" t="s">
        <v>73</v>
      </c>
      <c r="U5"/>
      <c r="W5"/>
    </row>
    <row r="6" spans="1:29" ht="15.75" thickBot="1" x14ac:dyDescent="0.3">
      <c r="I6" s="49" t="s">
        <v>74</v>
      </c>
      <c r="J6" s="50"/>
      <c r="K6" s="51" t="s">
        <v>75</v>
      </c>
      <c r="L6" s="52"/>
      <c r="M6" s="53"/>
      <c r="N6" s="52"/>
      <c r="O6" s="53"/>
      <c r="P6" s="52"/>
      <c r="Q6" s="53"/>
      <c r="AA6" t="s">
        <v>1671</v>
      </c>
    </row>
    <row r="7" spans="1:29" s="2" customFormat="1" ht="18" customHeight="1" thickBot="1" x14ac:dyDescent="0.3">
      <c r="A7" s="54" t="s">
        <v>17</v>
      </c>
      <c r="B7" s="55" t="s">
        <v>76</v>
      </c>
      <c r="C7" s="55" t="s">
        <v>24</v>
      </c>
      <c r="D7" s="56" t="s">
        <v>77</v>
      </c>
      <c r="E7" s="57" t="s">
        <v>78</v>
      </c>
      <c r="F7" s="58" t="s">
        <v>77</v>
      </c>
      <c r="G7" s="59" t="s">
        <v>28</v>
      </c>
      <c r="H7" s="60" t="s">
        <v>77</v>
      </c>
      <c r="I7" s="61" t="s">
        <v>32</v>
      </c>
      <c r="J7" s="62" t="s">
        <v>77</v>
      </c>
      <c r="K7" s="63" t="s">
        <v>39</v>
      </c>
      <c r="L7" s="64" t="s">
        <v>77</v>
      </c>
      <c r="M7" s="65" t="s">
        <v>79</v>
      </c>
      <c r="N7" s="66" t="s">
        <v>77</v>
      </c>
      <c r="O7" s="67" t="s">
        <v>48</v>
      </c>
      <c r="P7" s="68" t="s">
        <v>77</v>
      </c>
      <c r="Q7" s="69" t="s">
        <v>49</v>
      </c>
      <c r="R7" s="70" t="s">
        <v>50</v>
      </c>
      <c r="S7" s="71" t="s">
        <v>50</v>
      </c>
      <c r="T7" s="56" t="s">
        <v>77</v>
      </c>
      <c r="U7" s="72" t="s">
        <v>80</v>
      </c>
      <c r="V7" s="73" t="s">
        <v>77</v>
      </c>
      <c r="W7" s="74" t="s">
        <v>56</v>
      </c>
      <c r="X7" s="75" t="s">
        <v>81</v>
      </c>
      <c r="Y7" s="559" t="s">
        <v>3</v>
      </c>
      <c r="Z7" s="559" t="s">
        <v>1542</v>
      </c>
      <c r="AA7" s="2">
        <v>6263</v>
      </c>
    </row>
    <row r="8" spans="1:29" x14ac:dyDescent="0.25">
      <c r="A8" s="76" t="s">
        <v>82</v>
      </c>
      <c r="B8" s="77" t="s">
        <v>83</v>
      </c>
      <c r="C8" s="78">
        <v>4531873</v>
      </c>
      <c r="D8" s="79" t="s">
        <v>84</v>
      </c>
      <c r="E8" s="80">
        <v>41.95</v>
      </c>
      <c r="F8" s="81" t="s">
        <v>85</v>
      </c>
      <c r="G8" s="82">
        <v>41.9</v>
      </c>
      <c r="H8" s="83" t="s">
        <v>86</v>
      </c>
      <c r="I8" s="84">
        <v>41.9</v>
      </c>
      <c r="J8" s="85" t="s">
        <v>87</v>
      </c>
      <c r="K8" s="86">
        <v>41.9</v>
      </c>
      <c r="L8" s="87" t="s">
        <v>88</v>
      </c>
      <c r="M8" s="88">
        <v>41.9</v>
      </c>
      <c r="N8" s="89" t="s">
        <v>89</v>
      </c>
      <c r="O8" s="90">
        <v>41.95</v>
      </c>
      <c r="P8" s="91" t="s">
        <v>90</v>
      </c>
      <c r="Q8" s="92">
        <v>41.9</v>
      </c>
      <c r="R8" s="93" t="s">
        <v>91</v>
      </c>
      <c r="S8" s="94">
        <v>41.9</v>
      </c>
      <c r="T8" s="79" t="s">
        <v>92</v>
      </c>
      <c r="U8" s="80">
        <v>41.9</v>
      </c>
      <c r="V8" s="95" t="s">
        <v>93</v>
      </c>
      <c r="W8" s="96">
        <v>41.9</v>
      </c>
      <c r="X8" s="97">
        <f>SUM(E8+G8+I8+K8+M8+O8+Q8+S8+U8+W8)</f>
        <v>419.09999999999991</v>
      </c>
      <c r="Y8" s="99" t="s">
        <v>1592</v>
      </c>
      <c r="Z8" s="563">
        <v>41.95</v>
      </c>
      <c r="AC8" s="565">
        <v>32.85</v>
      </c>
    </row>
    <row r="9" spans="1:29" x14ac:dyDescent="0.25">
      <c r="A9" s="98" t="s">
        <v>94</v>
      </c>
      <c r="B9" s="99" t="s">
        <v>95</v>
      </c>
      <c r="C9" s="100">
        <v>4652308</v>
      </c>
      <c r="D9" s="101" t="s">
        <v>96</v>
      </c>
      <c r="E9" s="102">
        <v>41.9</v>
      </c>
      <c r="F9" s="103" t="s">
        <v>97</v>
      </c>
      <c r="G9" s="104">
        <v>41.9</v>
      </c>
      <c r="H9" s="105" t="s">
        <v>98</v>
      </c>
      <c r="I9" s="106">
        <v>41.95</v>
      </c>
      <c r="J9" s="107" t="s">
        <v>99</v>
      </c>
      <c r="K9" s="108">
        <v>41.9</v>
      </c>
      <c r="L9" s="109" t="s">
        <v>100</v>
      </c>
      <c r="M9" s="110">
        <v>41.9</v>
      </c>
      <c r="N9" s="111" t="s">
        <v>101</v>
      </c>
      <c r="O9" s="112">
        <v>41.9</v>
      </c>
      <c r="P9" s="113" t="s">
        <v>102</v>
      </c>
      <c r="Q9" s="114">
        <v>41.9</v>
      </c>
      <c r="R9" s="115" t="s">
        <v>103</v>
      </c>
      <c r="S9" s="116">
        <v>41.95</v>
      </c>
      <c r="T9" s="101" t="s">
        <v>104</v>
      </c>
      <c r="U9" s="102">
        <v>41.9</v>
      </c>
      <c r="V9" s="95" t="s">
        <v>105</v>
      </c>
      <c r="W9" s="117">
        <v>41.9</v>
      </c>
      <c r="X9" s="97">
        <f t="shared" ref="X9:X72" si="0">SUM(E9+G9+I9+K9+M9+O9+Q9+S9+U9+W9)</f>
        <v>419.09999999999997</v>
      </c>
      <c r="Y9" s="99" t="s">
        <v>1590</v>
      </c>
      <c r="Z9" s="563">
        <v>41.9</v>
      </c>
      <c r="AC9" s="565">
        <v>127.45</v>
      </c>
    </row>
    <row r="10" spans="1:29" x14ac:dyDescent="0.25">
      <c r="A10" s="98" t="s">
        <v>106</v>
      </c>
      <c r="B10" s="99" t="s">
        <v>107</v>
      </c>
      <c r="C10" s="100">
        <v>4532008</v>
      </c>
      <c r="D10" s="101" t="s">
        <v>108</v>
      </c>
      <c r="E10" s="102">
        <v>182</v>
      </c>
      <c r="F10" s="103" t="s">
        <v>109</v>
      </c>
      <c r="G10" s="104">
        <v>189.65</v>
      </c>
      <c r="H10" s="105" t="s">
        <v>110</v>
      </c>
      <c r="I10" s="106">
        <v>183.75</v>
      </c>
      <c r="J10" s="107" t="s">
        <v>111</v>
      </c>
      <c r="K10" s="108">
        <v>184.35</v>
      </c>
      <c r="L10" s="109" t="s">
        <v>112</v>
      </c>
      <c r="M10" s="110">
        <v>183.15</v>
      </c>
      <c r="N10" s="111" t="s">
        <v>113</v>
      </c>
      <c r="O10" s="112">
        <v>191.35</v>
      </c>
      <c r="P10" s="113" t="s">
        <v>114</v>
      </c>
      <c r="Q10" s="114">
        <v>197</v>
      </c>
      <c r="R10" s="115" t="s">
        <v>115</v>
      </c>
      <c r="S10" s="116">
        <v>192.9</v>
      </c>
      <c r="T10" s="101" t="s">
        <v>116</v>
      </c>
      <c r="U10" s="102">
        <v>184.55</v>
      </c>
      <c r="V10" s="95" t="s">
        <v>117</v>
      </c>
      <c r="W10" s="117">
        <v>181.1</v>
      </c>
      <c r="X10" s="97">
        <f t="shared" si="0"/>
        <v>1869.8</v>
      </c>
      <c r="Y10" s="99" t="s">
        <v>1568</v>
      </c>
      <c r="Z10" s="563">
        <v>182.05</v>
      </c>
      <c r="AC10" s="565">
        <v>56.55</v>
      </c>
    </row>
    <row r="11" spans="1:29" x14ac:dyDescent="0.25">
      <c r="A11" s="98" t="s">
        <v>118</v>
      </c>
      <c r="B11" s="99" t="s">
        <v>119</v>
      </c>
      <c r="C11" s="100">
        <v>4533005</v>
      </c>
      <c r="D11" s="101" t="s">
        <v>120</v>
      </c>
      <c r="E11" s="102">
        <v>76.5</v>
      </c>
      <c r="F11" s="103" t="s">
        <v>121</v>
      </c>
      <c r="G11" s="104">
        <v>58.85</v>
      </c>
      <c r="H11" s="105" t="s">
        <v>122</v>
      </c>
      <c r="I11" s="106">
        <v>59.95</v>
      </c>
      <c r="J11" s="107" t="s">
        <v>123</v>
      </c>
      <c r="K11" s="108">
        <v>62.85</v>
      </c>
      <c r="L11" s="109" t="s">
        <v>124</v>
      </c>
      <c r="M11" s="110">
        <v>68.25</v>
      </c>
      <c r="N11" s="111" t="s">
        <v>125</v>
      </c>
      <c r="O11" s="112">
        <v>70</v>
      </c>
      <c r="P11" s="113" t="s">
        <v>126</v>
      </c>
      <c r="Q11" s="114">
        <v>77.95</v>
      </c>
      <c r="R11" s="115" t="s">
        <v>127</v>
      </c>
      <c r="S11" s="116">
        <v>59.55</v>
      </c>
      <c r="T11" s="101" t="s">
        <v>128</v>
      </c>
      <c r="U11" s="102">
        <v>63.45</v>
      </c>
      <c r="V11" s="95" t="s">
        <v>129</v>
      </c>
      <c r="W11" s="117">
        <v>58.05</v>
      </c>
      <c r="X11" s="97">
        <f t="shared" si="0"/>
        <v>655.4</v>
      </c>
      <c r="Y11" s="99" t="s">
        <v>1579</v>
      </c>
      <c r="Z11" s="563">
        <v>66.599999999999994</v>
      </c>
      <c r="AC11" s="565">
        <v>103.9</v>
      </c>
    </row>
    <row r="12" spans="1:29" x14ac:dyDescent="0.25">
      <c r="A12" s="98" t="s">
        <v>130</v>
      </c>
      <c r="B12" s="99" t="s">
        <v>131</v>
      </c>
      <c r="C12" s="100">
        <v>5811124</v>
      </c>
      <c r="D12" s="101" t="s">
        <v>132</v>
      </c>
      <c r="E12" s="102">
        <v>41.9</v>
      </c>
      <c r="F12" s="103" t="s">
        <v>133</v>
      </c>
      <c r="G12" s="104">
        <v>41.9</v>
      </c>
      <c r="H12" s="105" t="s">
        <v>134</v>
      </c>
      <c r="I12" s="106">
        <v>41.95</v>
      </c>
      <c r="J12" s="107" t="s">
        <v>135</v>
      </c>
      <c r="K12" s="108">
        <v>41.9</v>
      </c>
      <c r="L12" s="109" t="s">
        <v>136</v>
      </c>
      <c r="M12" s="110">
        <v>41.9</v>
      </c>
      <c r="N12" s="111" t="s">
        <v>137</v>
      </c>
      <c r="O12" s="112">
        <v>41.9</v>
      </c>
      <c r="P12" s="113" t="s">
        <v>138</v>
      </c>
      <c r="Q12" s="114">
        <v>41.9</v>
      </c>
      <c r="R12" s="115" t="s">
        <v>139</v>
      </c>
      <c r="S12" s="116">
        <v>41.95</v>
      </c>
      <c r="T12" s="101" t="s">
        <v>140</v>
      </c>
      <c r="U12" s="102">
        <v>41.9</v>
      </c>
      <c r="V12" s="95" t="s">
        <v>141</v>
      </c>
      <c r="W12" s="117">
        <v>41.9</v>
      </c>
      <c r="X12" s="97">
        <f t="shared" si="0"/>
        <v>419.09999999999997</v>
      </c>
      <c r="Y12" s="99" t="s">
        <v>1623</v>
      </c>
      <c r="Z12" s="563">
        <v>41.9</v>
      </c>
      <c r="AC12" s="565">
        <v>40.799999999999997</v>
      </c>
    </row>
    <row r="13" spans="1:29" x14ac:dyDescent="0.25">
      <c r="A13" s="98" t="s">
        <v>142</v>
      </c>
      <c r="B13" s="99" t="s">
        <v>143</v>
      </c>
      <c r="C13" s="100">
        <v>5813444</v>
      </c>
      <c r="D13" s="101" t="s">
        <v>144</v>
      </c>
      <c r="E13" s="102">
        <v>223.35</v>
      </c>
      <c r="F13" s="103" t="s">
        <v>145</v>
      </c>
      <c r="G13" s="104">
        <v>218.3</v>
      </c>
      <c r="H13" s="105" t="s">
        <v>146</v>
      </c>
      <c r="I13" s="106">
        <v>201.45</v>
      </c>
      <c r="J13" s="107" t="s">
        <v>147</v>
      </c>
      <c r="K13" s="108">
        <v>206.7</v>
      </c>
      <c r="L13" s="109" t="s">
        <v>148</v>
      </c>
      <c r="M13" s="110">
        <v>182.75</v>
      </c>
      <c r="N13" s="111" t="s">
        <v>149</v>
      </c>
      <c r="O13" s="112">
        <v>184.8</v>
      </c>
      <c r="P13" s="113" t="s">
        <v>150</v>
      </c>
      <c r="Q13" s="114">
        <v>186.85</v>
      </c>
      <c r="R13" s="115" t="s">
        <v>151</v>
      </c>
      <c r="S13" s="116">
        <v>185.55</v>
      </c>
      <c r="T13" s="101" t="s">
        <v>152</v>
      </c>
      <c r="U13" s="102">
        <v>217.1</v>
      </c>
      <c r="V13" s="95" t="s">
        <v>153</v>
      </c>
      <c r="W13" s="117">
        <v>181.65</v>
      </c>
      <c r="X13" s="97">
        <f t="shared" si="0"/>
        <v>1988.4999999999998</v>
      </c>
      <c r="Y13" s="99" t="s">
        <v>1606</v>
      </c>
      <c r="Z13" s="563">
        <v>188.7</v>
      </c>
      <c r="AC13" s="565">
        <v>182.05</v>
      </c>
    </row>
    <row r="14" spans="1:29" x14ac:dyDescent="0.25">
      <c r="A14" s="98" t="s">
        <v>154</v>
      </c>
      <c r="B14" s="99" t="s">
        <v>143</v>
      </c>
      <c r="C14" s="100">
        <v>5813454</v>
      </c>
      <c r="D14" s="101" t="s">
        <v>155</v>
      </c>
      <c r="E14" s="102">
        <v>41.9</v>
      </c>
      <c r="F14" s="103" t="s">
        <v>156</v>
      </c>
      <c r="G14" s="104">
        <v>41.9</v>
      </c>
      <c r="H14" s="105" t="s">
        <v>157</v>
      </c>
      <c r="I14" s="106">
        <v>41.95</v>
      </c>
      <c r="J14" s="107" t="s">
        <v>158</v>
      </c>
      <c r="K14" s="108">
        <v>41.9</v>
      </c>
      <c r="L14" s="109" t="s">
        <v>159</v>
      </c>
      <c r="M14" s="110">
        <v>41.9</v>
      </c>
      <c r="N14" s="111" t="s">
        <v>160</v>
      </c>
      <c r="O14" s="112">
        <v>41.9</v>
      </c>
      <c r="P14" s="113" t="s">
        <v>161</v>
      </c>
      <c r="Q14" s="114">
        <v>41.9</v>
      </c>
      <c r="R14" s="115" t="s">
        <v>162</v>
      </c>
      <c r="S14" s="116">
        <v>41.95</v>
      </c>
      <c r="T14" s="101" t="s">
        <v>163</v>
      </c>
      <c r="U14" s="102">
        <v>41.9</v>
      </c>
      <c r="V14" s="95" t="s">
        <v>164</v>
      </c>
      <c r="W14" s="117">
        <v>41.9</v>
      </c>
      <c r="X14" s="97">
        <f t="shared" si="0"/>
        <v>419.09999999999997</v>
      </c>
      <c r="Y14" s="99" t="s">
        <v>1597</v>
      </c>
      <c r="Z14" s="563">
        <v>41.9</v>
      </c>
      <c r="AC14" s="565">
        <v>37.799999999999997</v>
      </c>
    </row>
    <row r="15" spans="1:29" x14ac:dyDescent="0.25">
      <c r="A15" s="98" t="s">
        <v>165</v>
      </c>
      <c r="B15" s="99" t="s">
        <v>166</v>
      </c>
      <c r="C15" s="100">
        <v>4539825</v>
      </c>
      <c r="D15" s="101" t="s">
        <v>167</v>
      </c>
      <c r="E15" s="102">
        <v>224.15</v>
      </c>
      <c r="F15" s="103" t="s">
        <v>168</v>
      </c>
      <c r="G15" s="104">
        <v>241</v>
      </c>
      <c r="H15" s="105" t="s">
        <v>169</v>
      </c>
      <c r="I15" s="106">
        <v>231.9</v>
      </c>
      <c r="J15" s="107" t="s">
        <v>170</v>
      </c>
      <c r="K15" s="108">
        <v>238.6</v>
      </c>
      <c r="L15" s="109" t="s">
        <v>171</v>
      </c>
      <c r="M15" s="110">
        <v>240.75</v>
      </c>
      <c r="N15" s="111" t="s">
        <v>172</v>
      </c>
      <c r="O15" s="112">
        <v>238.9</v>
      </c>
      <c r="P15" s="113" t="s">
        <v>173</v>
      </c>
      <c r="Q15" s="114">
        <v>218.9</v>
      </c>
      <c r="R15" s="115" t="s">
        <v>174</v>
      </c>
      <c r="S15" s="116">
        <v>219.35</v>
      </c>
      <c r="T15" s="101" t="s">
        <v>175</v>
      </c>
      <c r="U15" s="102">
        <v>220.1</v>
      </c>
      <c r="V15" s="95" t="s">
        <v>176</v>
      </c>
      <c r="W15" s="117">
        <v>226</v>
      </c>
      <c r="X15" s="97">
        <f t="shared" si="0"/>
        <v>2299.65</v>
      </c>
      <c r="Y15" s="99" t="s">
        <v>1595</v>
      </c>
      <c r="Z15" s="563">
        <v>224.3</v>
      </c>
      <c r="AC15" s="565">
        <v>70.7</v>
      </c>
    </row>
    <row r="16" spans="1:29" x14ac:dyDescent="0.25">
      <c r="A16" s="98" t="s">
        <v>177</v>
      </c>
      <c r="B16" s="99" t="s">
        <v>178</v>
      </c>
      <c r="C16" s="100">
        <v>4532356</v>
      </c>
      <c r="D16" s="101" t="s">
        <v>179</v>
      </c>
      <c r="E16" s="102">
        <v>57</v>
      </c>
      <c r="F16" s="103" t="s">
        <v>180</v>
      </c>
      <c r="G16" s="104">
        <v>56.95</v>
      </c>
      <c r="H16" s="105" t="s">
        <v>181</v>
      </c>
      <c r="I16" s="106">
        <v>57</v>
      </c>
      <c r="J16" s="107" t="s">
        <v>182</v>
      </c>
      <c r="K16" s="108">
        <v>57</v>
      </c>
      <c r="L16" s="109" t="s">
        <v>183</v>
      </c>
      <c r="M16" s="110">
        <v>57</v>
      </c>
      <c r="N16" s="111" t="s">
        <v>184</v>
      </c>
      <c r="O16" s="112">
        <v>57</v>
      </c>
      <c r="P16" s="113" t="s">
        <v>185</v>
      </c>
      <c r="Q16" s="114">
        <v>56.95</v>
      </c>
      <c r="R16" s="115" t="s">
        <v>186</v>
      </c>
      <c r="S16" s="116">
        <v>57.4</v>
      </c>
      <c r="T16" s="101" t="s">
        <v>187</v>
      </c>
      <c r="U16" s="102">
        <v>64.400000000000006</v>
      </c>
      <c r="V16" s="95" t="s">
        <v>188</v>
      </c>
      <c r="W16" s="117">
        <v>74</v>
      </c>
      <c r="X16" s="97">
        <f t="shared" si="0"/>
        <v>594.69999999999993</v>
      </c>
      <c r="Y16" s="99" t="s">
        <v>1612</v>
      </c>
      <c r="Z16" s="563">
        <v>78.7</v>
      </c>
      <c r="AC16" s="565">
        <v>60.5</v>
      </c>
    </row>
    <row r="17" spans="1:29" x14ac:dyDescent="0.25">
      <c r="A17" s="98" t="s">
        <v>189</v>
      </c>
      <c r="B17" s="99" t="s">
        <v>190</v>
      </c>
      <c r="C17" s="100">
        <v>4292027</v>
      </c>
      <c r="D17" s="101" t="s">
        <v>191</v>
      </c>
      <c r="E17" s="102">
        <v>55.55</v>
      </c>
      <c r="F17" s="103" t="s">
        <v>192</v>
      </c>
      <c r="G17" s="104">
        <v>57.05</v>
      </c>
      <c r="H17" s="105" t="s">
        <v>193</v>
      </c>
      <c r="I17" s="106">
        <v>56.25</v>
      </c>
      <c r="J17" s="107" t="s">
        <v>194</v>
      </c>
      <c r="K17" s="108">
        <v>55.7</v>
      </c>
      <c r="L17" s="109" t="s">
        <v>195</v>
      </c>
      <c r="M17" s="110">
        <v>60.55</v>
      </c>
      <c r="N17" s="111" t="s">
        <v>196</v>
      </c>
      <c r="O17" s="112">
        <v>59.2</v>
      </c>
      <c r="P17" s="113" t="s">
        <v>197</v>
      </c>
      <c r="Q17" s="114">
        <v>57.05</v>
      </c>
      <c r="R17" s="115" t="s">
        <v>198</v>
      </c>
      <c r="S17" s="116">
        <v>55.45</v>
      </c>
      <c r="T17" s="101" t="s">
        <v>199</v>
      </c>
      <c r="U17" s="102">
        <v>55.65</v>
      </c>
      <c r="V17" s="95" t="s">
        <v>200</v>
      </c>
      <c r="W17" s="117">
        <v>56.1</v>
      </c>
      <c r="X17" s="97">
        <f t="shared" si="0"/>
        <v>568.55000000000007</v>
      </c>
      <c r="Y17" s="99" t="s">
        <v>1565</v>
      </c>
      <c r="Z17" s="563">
        <v>56.55</v>
      </c>
      <c r="AC17" s="565">
        <v>60.35</v>
      </c>
    </row>
    <row r="18" spans="1:29" x14ac:dyDescent="0.25">
      <c r="A18" s="98" t="s">
        <v>201</v>
      </c>
      <c r="B18" s="99" t="s">
        <v>190</v>
      </c>
      <c r="C18" s="100">
        <v>4293912</v>
      </c>
      <c r="D18" s="101" t="s">
        <v>202</v>
      </c>
      <c r="E18" s="102">
        <v>63.3</v>
      </c>
      <c r="F18" s="103" t="s">
        <v>203</v>
      </c>
      <c r="G18" s="104">
        <v>63.35</v>
      </c>
      <c r="H18" s="105" t="s">
        <v>204</v>
      </c>
      <c r="I18" s="106">
        <v>63.3</v>
      </c>
      <c r="J18" s="107" t="s">
        <v>205</v>
      </c>
      <c r="K18" s="108">
        <v>63.35</v>
      </c>
      <c r="L18" s="109" t="s">
        <v>206</v>
      </c>
      <c r="M18" s="110">
        <v>63.3</v>
      </c>
      <c r="N18" s="111" t="s">
        <v>207</v>
      </c>
      <c r="O18" s="112">
        <v>63.3</v>
      </c>
      <c r="P18" s="113" t="s">
        <v>208</v>
      </c>
      <c r="Q18" s="114">
        <v>63.35</v>
      </c>
      <c r="R18" s="115" t="s">
        <v>209</v>
      </c>
      <c r="S18" s="116">
        <v>63.3</v>
      </c>
      <c r="T18" s="101" t="s">
        <v>210</v>
      </c>
      <c r="U18" s="102">
        <v>63.35</v>
      </c>
      <c r="V18" s="95" t="s">
        <v>211</v>
      </c>
      <c r="W18" s="117">
        <v>63.3</v>
      </c>
      <c r="X18" s="97">
        <f t="shared" si="0"/>
        <v>633.19999999999993</v>
      </c>
      <c r="Y18" s="99" t="s">
        <v>1622</v>
      </c>
      <c r="Z18" s="563">
        <v>63.3</v>
      </c>
      <c r="AC18" s="565">
        <v>50.1</v>
      </c>
    </row>
    <row r="19" spans="1:29" x14ac:dyDescent="0.25">
      <c r="A19" s="98" t="s">
        <v>212</v>
      </c>
      <c r="B19" s="99" t="s">
        <v>213</v>
      </c>
      <c r="C19" s="100">
        <v>4296607</v>
      </c>
      <c r="D19" s="101" t="s">
        <v>214</v>
      </c>
      <c r="E19" s="102">
        <v>61.3</v>
      </c>
      <c r="F19" s="103" t="s">
        <v>215</v>
      </c>
      <c r="G19" s="104">
        <v>61.35</v>
      </c>
      <c r="H19" s="105" t="s">
        <v>216</v>
      </c>
      <c r="I19" s="106">
        <v>61.3</v>
      </c>
      <c r="J19" s="107" t="s">
        <v>217</v>
      </c>
      <c r="K19" s="108">
        <v>61.35</v>
      </c>
      <c r="L19" s="109" t="s">
        <v>218</v>
      </c>
      <c r="M19" s="110">
        <v>61.3</v>
      </c>
      <c r="N19" s="111" t="s">
        <v>219</v>
      </c>
      <c r="O19" s="112">
        <v>61.3</v>
      </c>
      <c r="P19" s="113" t="s">
        <v>220</v>
      </c>
      <c r="Q19" s="114">
        <v>61.35</v>
      </c>
      <c r="R19" s="115" t="s">
        <v>221</v>
      </c>
      <c r="S19" s="116">
        <v>61.3</v>
      </c>
      <c r="T19" s="101" t="s">
        <v>222</v>
      </c>
      <c r="U19" s="102">
        <v>61.35</v>
      </c>
      <c r="V19" s="95" t="s">
        <v>223</v>
      </c>
      <c r="W19" s="117">
        <v>61.3</v>
      </c>
      <c r="X19" s="97">
        <f t="shared" si="0"/>
        <v>613.19999999999993</v>
      </c>
      <c r="Y19" s="99" t="s">
        <v>1637</v>
      </c>
      <c r="Z19" s="563">
        <v>61.3</v>
      </c>
      <c r="AC19" s="565">
        <v>1028.5999999999999</v>
      </c>
    </row>
    <row r="20" spans="1:29" x14ac:dyDescent="0.25">
      <c r="A20" s="98" t="s">
        <v>224</v>
      </c>
      <c r="B20" s="99" t="s">
        <v>213</v>
      </c>
      <c r="C20" s="100">
        <v>4291600</v>
      </c>
      <c r="D20" s="101" t="s">
        <v>225</v>
      </c>
      <c r="E20" s="102">
        <v>74.400000000000006</v>
      </c>
      <c r="F20" s="103" t="s">
        <v>226</v>
      </c>
      <c r="G20" s="104">
        <v>71.8</v>
      </c>
      <c r="H20" s="105" t="s">
        <v>227</v>
      </c>
      <c r="I20" s="106">
        <v>74.25</v>
      </c>
      <c r="J20" s="107" t="s">
        <v>228</v>
      </c>
      <c r="K20" s="108">
        <v>71.25</v>
      </c>
      <c r="L20" s="109" t="s">
        <v>229</v>
      </c>
      <c r="M20" s="110">
        <v>72</v>
      </c>
      <c r="N20" s="111" t="s">
        <v>230</v>
      </c>
      <c r="O20" s="112">
        <v>73.25</v>
      </c>
      <c r="P20" s="113" t="s">
        <v>231</v>
      </c>
      <c r="Q20" s="114">
        <v>74.099999999999994</v>
      </c>
      <c r="R20" s="115" t="s">
        <v>232</v>
      </c>
      <c r="S20" s="116">
        <v>71.900000000000006</v>
      </c>
      <c r="T20" s="101" t="s">
        <v>233</v>
      </c>
      <c r="U20" s="102">
        <v>73.650000000000006</v>
      </c>
      <c r="V20" s="95" t="s">
        <v>234</v>
      </c>
      <c r="W20" s="117">
        <v>69.95</v>
      </c>
      <c r="X20" s="97">
        <f t="shared" si="0"/>
        <v>726.55</v>
      </c>
      <c r="Y20" s="99" t="s">
        <v>1645</v>
      </c>
      <c r="Z20" s="563">
        <v>70.900000000000006</v>
      </c>
      <c r="AC20" s="565">
        <v>101.5</v>
      </c>
    </row>
    <row r="21" spans="1:29" x14ac:dyDescent="0.25">
      <c r="A21" s="98" t="s">
        <v>235</v>
      </c>
      <c r="B21" s="99" t="s">
        <v>236</v>
      </c>
      <c r="C21" s="100">
        <v>4538732</v>
      </c>
      <c r="D21" s="101" t="s">
        <v>237</v>
      </c>
      <c r="E21" s="102">
        <v>74.3</v>
      </c>
      <c r="F21" s="103" t="s">
        <v>238</v>
      </c>
      <c r="G21" s="104">
        <v>75.8</v>
      </c>
      <c r="H21" s="105" t="s">
        <v>239</v>
      </c>
      <c r="I21" s="106">
        <v>68.900000000000006</v>
      </c>
      <c r="J21" s="107" t="s">
        <v>240</v>
      </c>
      <c r="K21" s="108">
        <v>74.5</v>
      </c>
      <c r="L21" s="109" t="s">
        <v>241</v>
      </c>
      <c r="M21" s="110">
        <v>69.45</v>
      </c>
      <c r="N21" s="111" t="s">
        <v>242</v>
      </c>
      <c r="O21" s="112">
        <v>80.849999999999994</v>
      </c>
      <c r="P21" s="113" t="s">
        <v>243</v>
      </c>
      <c r="Q21" s="114">
        <v>67.5</v>
      </c>
      <c r="R21" s="115" t="s">
        <v>244</v>
      </c>
      <c r="S21" s="116">
        <v>71.349999999999994</v>
      </c>
      <c r="T21" s="101" t="s">
        <v>245</v>
      </c>
      <c r="U21" s="102">
        <v>72.650000000000006</v>
      </c>
      <c r="V21" s="95" t="s">
        <v>246</v>
      </c>
      <c r="W21" s="117">
        <v>86</v>
      </c>
      <c r="X21" s="97">
        <f t="shared" si="0"/>
        <v>741.3</v>
      </c>
      <c r="Y21" s="99" t="s">
        <v>1594</v>
      </c>
      <c r="Z21" s="563">
        <v>76.7</v>
      </c>
      <c r="AC21" s="565">
        <v>199.4</v>
      </c>
    </row>
    <row r="22" spans="1:29" x14ac:dyDescent="0.25">
      <c r="A22" s="98" t="s">
        <v>247</v>
      </c>
      <c r="B22" s="99" t="s">
        <v>248</v>
      </c>
      <c r="C22" s="100">
        <v>4651453</v>
      </c>
      <c r="D22" s="101" t="s">
        <v>249</v>
      </c>
      <c r="E22" s="102">
        <v>92.2</v>
      </c>
      <c r="F22" s="103" t="s">
        <v>250</v>
      </c>
      <c r="G22" s="104">
        <v>79.650000000000006</v>
      </c>
      <c r="H22" s="105" t="s">
        <v>251</v>
      </c>
      <c r="I22" s="106">
        <v>72.150000000000006</v>
      </c>
      <c r="J22" s="107" t="s">
        <v>252</v>
      </c>
      <c r="K22" s="108">
        <v>90.2</v>
      </c>
      <c r="L22" s="109" t="s">
        <v>253</v>
      </c>
      <c r="M22" s="110">
        <v>90</v>
      </c>
      <c r="N22" s="111" t="s">
        <v>254</v>
      </c>
      <c r="O22" s="112">
        <v>92.1</v>
      </c>
      <c r="P22" s="113" t="s">
        <v>255</v>
      </c>
      <c r="Q22" s="114">
        <v>56.85</v>
      </c>
      <c r="R22" s="115" t="s">
        <v>256</v>
      </c>
      <c r="S22" s="116">
        <v>85</v>
      </c>
      <c r="T22" s="101" t="s">
        <v>257</v>
      </c>
      <c r="U22" s="102">
        <v>71.5</v>
      </c>
      <c r="V22" s="95" t="s">
        <v>258</v>
      </c>
      <c r="W22" s="117">
        <v>89.6</v>
      </c>
      <c r="X22" s="97">
        <f t="shared" si="0"/>
        <v>819.25000000000011</v>
      </c>
      <c r="Y22" s="99" t="s">
        <v>1593</v>
      </c>
      <c r="Z22" s="563">
        <v>74.45</v>
      </c>
      <c r="AC22" s="565">
        <v>80.8</v>
      </c>
    </row>
    <row r="23" spans="1:29" x14ac:dyDescent="0.25">
      <c r="A23" s="98" t="s">
        <v>259</v>
      </c>
      <c r="B23" s="99" t="s">
        <v>260</v>
      </c>
      <c r="C23" s="100">
        <v>4547531</v>
      </c>
      <c r="D23" s="101" t="s">
        <v>261</v>
      </c>
      <c r="E23" s="102">
        <v>60.1</v>
      </c>
      <c r="F23" s="103" t="s">
        <v>262</v>
      </c>
      <c r="G23" s="104">
        <v>53</v>
      </c>
      <c r="H23" s="105" t="s">
        <v>263</v>
      </c>
      <c r="I23" s="106">
        <v>45.75</v>
      </c>
      <c r="J23" s="107" t="s">
        <v>264</v>
      </c>
      <c r="K23" s="108">
        <v>48.85</v>
      </c>
      <c r="L23" s="109" t="s">
        <v>265</v>
      </c>
      <c r="M23" s="110">
        <v>47.05</v>
      </c>
      <c r="N23" s="111" t="s">
        <v>266</v>
      </c>
      <c r="O23" s="112">
        <v>45.8</v>
      </c>
      <c r="P23" s="113" t="s">
        <v>267</v>
      </c>
      <c r="Q23" s="114">
        <v>47.85</v>
      </c>
      <c r="R23" s="115" t="s">
        <v>268</v>
      </c>
      <c r="S23" s="116">
        <v>47.75</v>
      </c>
      <c r="T23" s="101" t="s">
        <v>269</v>
      </c>
      <c r="U23" s="102">
        <v>51.7</v>
      </c>
      <c r="V23" s="95" t="s">
        <v>270</v>
      </c>
      <c r="W23" s="117">
        <v>54.4</v>
      </c>
      <c r="X23" s="97">
        <f t="shared" si="0"/>
        <v>502.25</v>
      </c>
      <c r="Y23" s="99" t="s">
        <v>1629</v>
      </c>
      <c r="Z23" s="563">
        <v>47.85</v>
      </c>
      <c r="AC23" s="565">
        <v>62.75</v>
      </c>
    </row>
    <row r="24" spans="1:29" x14ac:dyDescent="0.25">
      <c r="A24" s="98" t="s">
        <v>271</v>
      </c>
      <c r="B24" s="99" t="s">
        <v>272</v>
      </c>
      <c r="C24" s="100">
        <v>4290531</v>
      </c>
      <c r="D24" s="101" t="s">
        <v>273</v>
      </c>
      <c r="E24" s="102">
        <v>89</v>
      </c>
      <c r="F24" s="103" t="s">
        <v>274</v>
      </c>
      <c r="G24" s="104">
        <v>78.55</v>
      </c>
      <c r="H24" s="105" t="s">
        <v>275</v>
      </c>
      <c r="I24" s="106">
        <v>78.150000000000006</v>
      </c>
      <c r="J24" s="107" t="s">
        <v>276</v>
      </c>
      <c r="K24" s="108">
        <v>72.349999999999994</v>
      </c>
      <c r="L24" s="109" t="s">
        <v>277</v>
      </c>
      <c r="M24" s="110">
        <v>72.150000000000006</v>
      </c>
      <c r="N24" s="111" t="s">
        <v>278</v>
      </c>
      <c r="O24" s="112">
        <v>74.55</v>
      </c>
      <c r="P24" s="113" t="s">
        <v>279</v>
      </c>
      <c r="Q24" s="114">
        <v>69.95</v>
      </c>
      <c r="R24" s="115" t="s">
        <v>280</v>
      </c>
      <c r="S24" s="116">
        <v>67.349999999999994</v>
      </c>
      <c r="T24" s="101" t="s">
        <v>281</v>
      </c>
      <c r="U24" s="102">
        <v>77.099999999999994</v>
      </c>
      <c r="V24" s="95" t="s">
        <v>282</v>
      </c>
      <c r="W24" s="117">
        <v>74.900000000000006</v>
      </c>
      <c r="X24" s="97">
        <f t="shared" si="0"/>
        <v>754.05000000000007</v>
      </c>
      <c r="Y24" s="99" t="s">
        <v>1598</v>
      </c>
      <c r="Z24" s="563">
        <v>71.95</v>
      </c>
      <c r="AC24" s="565">
        <v>66.599999999999994</v>
      </c>
    </row>
    <row r="25" spans="1:29" x14ac:dyDescent="0.25">
      <c r="A25" s="98" t="s">
        <v>283</v>
      </c>
      <c r="B25" s="99" t="s">
        <v>284</v>
      </c>
      <c r="C25" s="100">
        <v>4534015</v>
      </c>
      <c r="D25" s="101" t="s">
        <v>285</v>
      </c>
      <c r="E25" s="102">
        <v>73.150000000000006</v>
      </c>
      <c r="F25" s="103" t="s">
        <v>286</v>
      </c>
      <c r="G25" s="104">
        <v>73.849999999999994</v>
      </c>
      <c r="H25" s="105" t="s">
        <v>287</v>
      </c>
      <c r="I25" s="106">
        <v>60.3</v>
      </c>
      <c r="J25" s="107" t="s">
        <v>288</v>
      </c>
      <c r="K25" s="108">
        <v>58.55</v>
      </c>
      <c r="L25" s="109" t="s">
        <v>289</v>
      </c>
      <c r="M25" s="110">
        <v>52.7</v>
      </c>
      <c r="N25" s="111" t="s">
        <v>290</v>
      </c>
      <c r="O25" s="112">
        <v>62.6</v>
      </c>
      <c r="P25" s="113" t="s">
        <v>291</v>
      </c>
      <c r="Q25" s="114">
        <v>70.5</v>
      </c>
      <c r="R25" s="115" t="s">
        <v>292</v>
      </c>
      <c r="S25" s="116">
        <v>61.4</v>
      </c>
      <c r="T25" s="101" t="s">
        <v>293</v>
      </c>
      <c r="U25" s="102">
        <v>59.6</v>
      </c>
      <c r="V25" s="95" t="s">
        <v>294</v>
      </c>
      <c r="W25" s="117">
        <v>56.7</v>
      </c>
      <c r="X25" s="97">
        <f t="shared" si="0"/>
        <v>629.35000000000014</v>
      </c>
      <c r="Y25" s="99" t="s">
        <v>1601</v>
      </c>
      <c r="Z25" s="563">
        <v>64.05</v>
      </c>
      <c r="AC25" s="565">
        <v>62.15</v>
      </c>
    </row>
    <row r="26" spans="1:29" x14ac:dyDescent="0.25">
      <c r="A26" s="98" t="s">
        <v>295</v>
      </c>
      <c r="B26" s="99" t="s">
        <v>296</v>
      </c>
      <c r="C26" s="100">
        <v>4293511</v>
      </c>
      <c r="D26" s="101" t="s">
        <v>297</v>
      </c>
      <c r="E26" s="102">
        <v>67.599999999999994</v>
      </c>
      <c r="F26" s="103" t="s">
        <v>298</v>
      </c>
      <c r="G26" s="104">
        <v>65.2</v>
      </c>
      <c r="H26" s="105" t="s">
        <v>299</v>
      </c>
      <c r="I26" s="106">
        <v>62.85</v>
      </c>
      <c r="J26" s="107" t="s">
        <v>300</v>
      </c>
      <c r="K26" s="108">
        <v>67.150000000000006</v>
      </c>
      <c r="L26" s="109" t="s">
        <v>301</v>
      </c>
      <c r="M26" s="110">
        <v>62.45</v>
      </c>
      <c r="N26" s="111" t="s">
        <v>302</v>
      </c>
      <c r="O26" s="112">
        <v>77.2</v>
      </c>
      <c r="P26" s="113" t="s">
        <v>303</v>
      </c>
      <c r="Q26" s="114">
        <v>84.5</v>
      </c>
      <c r="R26" s="115" t="s">
        <v>304</v>
      </c>
      <c r="S26" s="116">
        <v>75.650000000000006</v>
      </c>
      <c r="T26" s="101" t="s">
        <v>305</v>
      </c>
      <c r="U26" s="102">
        <v>66</v>
      </c>
      <c r="V26" s="95" t="s">
        <v>306</v>
      </c>
      <c r="W26" s="117">
        <v>60.65</v>
      </c>
      <c r="X26" s="97">
        <f t="shared" si="0"/>
        <v>689.25</v>
      </c>
      <c r="Y26" s="99" t="s">
        <v>1600</v>
      </c>
      <c r="Z26" s="563">
        <v>62.6</v>
      </c>
      <c r="AC26" s="565">
        <v>80.099999999999994</v>
      </c>
    </row>
    <row r="27" spans="1:29" x14ac:dyDescent="0.25">
      <c r="A27" s="98" t="s">
        <v>307</v>
      </c>
      <c r="B27" s="99" t="s">
        <v>308</v>
      </c>
      <c r="C27" s="100">
        <v>4652872</v>
      </c>
      <c r="D27" s="101" t="s">
        <v>309</v>
      </c>
      <c r="E27" s="102">
        <v>41.9</v>
      </c>
      <c r="F27" s="103" t="s">
        <v>310</v>
      </c>
      <c r="G27" s="104">
        <v>41.9</v>
      </c>
      <c r="H27" s="105" t="s">
        <v>311</v>
      </c>
      <c r="I27" s="106">
        <v>41.95</v>
      </c>
      <c r="J27" s="107" t="s">
        <v>312</v>
      </c>
      <c r="K27" s="108">
        <v>41.9</v>
      </c>
      <c r="L27" s="109" t="s">
        <v>313</v>
      </c>
      <c r="M27" s="110">
        <v>41.9</v>
      </c>
      <c r="N27" s="111" t="s">
        <v>314</v>
      </c>
      <c r="O27" s="112">
        <v>41.9</v>
      </c>
      <c r="P27" s="113" t="s">
        <v>315</v>
      </c>
      <c r="Q27" s="114">
        <v>41.9</v>
      </c>
      <c r="R27" s="115" t="s">
        <v>316</v>
      </c>
      <c r="S27" s="116">
        <v>41.95</v>
      </c>
      <c r="T27" s="101" t="s">
        <v>317</v>
      </c>
      <c r="U27" s="102">
        <v>41.9</v>
      </c>
      <c r="V27" s="95" t="s">
        <v>318</v>
      </c>
      <c r="W27" s="117">
        <v>41.9</v>
      </c>
      <c r="X27" s="97">
        <f t="shared" si="0"/>
        <v>419.09999999999997</v>
      </c>
      <c r="Y27" s="99" t="s">
        <v>1600</v>
      </c>
      <c r="Z27" s="563">
        <v>41.9</v>
      </c>
      <c r="AC27" s="565">
        <v>84</v>
      </c>
    </row>
    <row r="28" spans="1:29" x14ac:dyDescent="0.25">
      <c r="A28" s="98" t="s">
        <v>319</v>
      </c>
      <c r="B28" s="99" t="s">
        <v>320</v>
      </c>
      <c r="C28" s="100">
        <v>4691875</v>
      </c>
      <c r="D28" s="101" t="s">
        <v>321</v>
      </c>
      <c r="E28" s="102">
        <v>58.3</v>
      </c>
      <c r="F28" s="103" t="s">
        <v>322</v>
      </c>
      <c r="G28" s="104">
        <v>57.2</v>
      </c>
      <c r="H28" s="105" t="s">
        <v>323</v>
      </c>
      <c r="I28" s="106">
        <v>43.3</v>
      </c>
      <c r="J28" s="107" t="s">
        <v>324</v>
      </c>
      <c r="K28" s="108">
        <v>63.95</v>
      </c>
      <c r="L28" s="109" t="s">
        <v>325</v>
      </c>
      <c r="M28" s="110">
        <v>49.75</v>
      </c>
      <c r="N28" s="111" t="s">
        <v>326</v>
      </c>
      <c r="O28" s="112">
        <v>55.4</v>
      </c>
      <c r="P28" s="113" t="s">
        <v>327</v>
      </c>
      <c r="Q28" s="114">
        <v>53.65</v>
      </c>
      <c r="R28" s="115" t="s">
        <v>328</v>
      </c>
      <c r="S28" s="116">
        <v>55.95</v>
      </c>
      <c r="T28" s="101" t="s">
        <v>329</v>
      </c>
      <c r="U28" s="102">
        <v>53.8</v>
      </c>
      <c r="V28" s="95" t="s">
        <v>330</v>
      </c>
      <c r="W28" s="117">
        <v>53.55</v>
      </c>
      <c r="X28" s="97">
        <f t="shared" si="0"/>
        <v>544.84999999999991</v>
      </c>
      <c r="Y28" s="99" t="s">
        <v>1605</v>
      </c>
      <c r="Z28" s="563">
        <v>52</v>
      </c>
      <c r="AC28" s="565">
        <v>127.25</v>
      </c>
    </row>
    <row r="29" spans="1:29" x14ac:dyDescent="0.25">
      <c r="A29" s="98" t="s">
        <v>331</v>
      </c>
      <c r="B29" s="99" t="s">
        <v>332</v>
      </c>
      <c r="C29" s="100">
        <v>4293966</v>
      </c>
      <c r="D29" s="101" t="s">
        <v>333</v>
      </c>
      <c r="E29" s="102">
        <v>49.7</v>
      </c>
      <c r="F29" s="103" t="s">
        <v>334</v>
      </c>
      <c r="G29" s="104">
        <v>45.05</v>
      </c>
      <c r="H29" s="105" t="s">
        <v>335</v>
      </c>
      <c r="I29" s="106">
        <v>44.6</v>
      </c>
      <c r="J29" s="107" t="s">
        <v>336</v>
      </c>
      <c r="K29" s="108">
        <v>44.75</v>
      </c>
      <c r="L29" s="109" t="s">
        <v>337</v>
      </c>
      <c r="M29" s="110">
        <v>44.6</v>
      </c>
      <c r="N29" s="111" t="s">
        <v>338</v>
      </c>
      <c r="O29" s="112">
        <v>46.5</v>
      </c>
      <c r="P29" s="113" t="s">
        <v>339</v>
      </c>
      <c r="Q29" s="114">
        <v>45.9</v>
      </c>
      <c r="R29" s="115" t="s">
        <v>340</v>
      </c>
      <c r="S29" s="116">
        <v>45.75</v>
      </c>
      <c r="T29" s="101" t="s">
        <v>341</v>
      </c>
      <c r="U29" s="102">
        <v>46.65</v>
      </c>
      <c r="V29" s="95" t="s">
        <v>342</v>
      </c>
      <c r="W29" s="117">
        <v>46.3</v>
      </c>
      <c r="X29" s="97">
        <f t="shared" si="0"/>
        <v>459.79999999999995</v>
      </c>
      <c r="Y29" s="99" t="s">
        <v>1604</v>
      </c>
      <c r="Z29" s="563">
        <v>48.65</v>
      </c>
      <c r="AC29" s="565">
        <v>209.1</v>
      </c>
    </row>
    <row r="30" spans="1:29" x14ac:dyDescent="0.25">
      <c r="A30" s="98" t="s">
        <v>343</v>
      </c>
      <c r="B30" s="99" t="s">
        <v>344</v>
      </c>
      <c r="C30" s="100">
        <v>4294074</v>
      </c>
      <c r="D30" s="101" t="s">
        <v>345</v>
      </c>
      <c r="E30" s="102">
        <v>179.2</v>
      </c>
      <c r="F30" s="103" t="s">
        <v>346</v>
      </c>
      <c r="G30" s="104">
        <v>152</v>
      </c>
      <c r="H30" s="105" t="s">
        <v>347</v>
      </c>
      <c r="I30" s="106">
        <v>131.69999999999999</v>
      </c>
      <c r="J30" s="107" t="s">
        <v>348</v>
      </c>
      <c r="K30" s="108">
        <v>127.2</v>
      </c>
      <c r="L30" s="109" t="s">
        <v>349</v>
      </c>
      <c r="M30" s="110">
        <v>138.25</v>
      </c>
      <c r="N30" s="111" t="s">
        <v>350</v>
      </c>
      <c r="O30" s="112">
        <v>135.80000000000001</v>
      </c>
      <c r="P30" s="113" t="s">
        <v>351</v>
      </c>
      <c r="Q30" s="114">
        <v>149.25</v>
      </c>
      <c r="R30" s="115" t="s">
        <v>352</v>
      </c>
      <c r="S30" s="116">
        <v>164.35</v>
      </c>
      <c r="T30" s="101" t="s">
        <v>353</v>
      </c>
      <c r="U30" s="102">
        <v>139.50200000000001</v>
      </c>
      <c r="V30" s="95" t="s">
        <v>354</v>
      </c>
      <c r="W30" s="117">
        <v>142.65</v>
      </c>
      <c r="X30" s="97">
        <f t="shared" si="0"/>
        <v>1459.902</v>
      </c>
      <c r="Y30" s="99" t="s">
        <v>1647</v>
      </c>
      <c r="Z30" s="563">
        <v>105.25</v>
      </c>
      <c r="AC30" s="565">
        <v>59.2</v>
      </c>
    </row>
    <row r="31" spans="1:29" x14ac:dyDescent="0.25">
      <c r="A31" s="98" t="s">
        <v>355</v>
      </c>
      <c r="B31" s="99" t="s">
        <v>356</v>
      </c>
      <c r="C31" s="100">
        <v>4530256</v>
      </c>
      <c r="D31" s="101" t="s">
        <v>357</v>
      </c>
      <c r="E31" s="102">
        <v>69.8</v>
      </c>
      <c r="F31" s="103" t="s">
        <v>358</v>
      </c>
      <c r="G31" s="104">
        <v>74</v>
      </c>
      <c r="H31" s="105" t="s">
        <v>359</v>
      </c>
      <c r="I31" s="106">
        <v>65.099999999999994</v>
      </c>
      <c r="J31" s="107" t="s">
        <v>360</v>
      </c>
      <c r="K31" s="108">
        <v>72.75</v>
      </c>
      <c r="L31" s="109" t="s">
        <v>361</v>
      </c>
      <c r="M31" s="110">
        <v>74.2</v>
      </c>
      <c r="N31" s="111" t="s">
        <v>362</v>
      </c>
      <c r="O31" s="112">
        <v>65.75</v>
      </c>
      <c r="P31" s="113" t="s">
        <v>363</v>
      </c>
      <c r="Q31" s="114">
        <v>66.150000000000006</v>
      </c>
      <c r="R31" s="115" t="s">
        <v>364</v>
      </c>
      <c r="S31" s="116">
        <v>63.6</v>
      </c>
      <c r="T31" s="101" t="s">
        <v>365</v>
      </c>
      <c r="U31" s="102">
        <v>70.25</v>
      </c>
      <c r="V31" s="95" t="s">
        <v>366</v>
      </c>
      <c r="W31" s="117">
        <v>64.650000000000006</v>
      </c>
      <c r="X31" s="97">
        <f t="shared" si="0"/>
        <v>686.25</v>
      </c>
      <c r="Y31" s="99" t="s">
        <v>1615</v>
      </c>
      <c r="Z31" s="563">
        <v>73.849999999999994</v>
      </c>
      <c r="AC31" s="565">
        <v>48</v>
      </c>
    </row>
    <row r="32" spans="1:29" x14ac:dyDescent="0.25">
      <c r="A32" s="98" t="s">
        <v>367</v>
      </c>
      <c r="B32" s="99" t="s">
        <v>368</v>
      </c>
      <c r="C32" s="100">
        <v>4295308</v>
      </c>
      <c r="D32" s="101" t="s">
        <v>369</v>
      </c>
      <c r="E32" s="102">
        <v>113.6</v>
      </c>
      <c r="F32" s="103" t="s">
        <v>370</v>
      </c>
      <c r="G32" s="104">
        <v>95.3</v>
      </c>
      <c r="H32" s="105" t="s">
        <v>371</v>
      </c>
      <c r="I32" s="106">
        <v>88.3</v>
      </c>
      <c r="J32" s="107" t="s">
        <v>372</v>
      </c>
      <c r="K32" s="108">
        <v>88.9</v>
      </c>
      <c r="L32" s="109" t="s">
        <v>373</v>
      </c>
      <c r="M32" s="110">
        <v>92.15</v>
      </c>
      <c r="N32" s="111" t="s">
        <v>374</v>
      </c>
      <c r="O32" s="112">
        <v>96.85</v>
      </c>
      <c r="P32" s="113" t="s">
        <v>375</v>
      </c>
      <c r="Q32" s="114">
        <v>92.85</v>
      </c>
      <c r="R32" s="115" t="s">
        <v>376</v>
      </c>
      <c r="S32" s="116">
        <v>86</v>
      </c>
      <c r="T32" s="101" t="s">
        <v>377</v>
      </c>
      <c r="U32" s="102">
        <v>71.95</v>
      </c>
      <c r="V32" s="95" t="s">
        <v>378</v>
      </c>
      <c r="W32" s="117">
        <v>62.8</v>
      </c>
      <c r="X32" s="97">
        <f t="shared" si="0"/>
        <v>888.7</v>
      </c>
      <c r="Y32" s="99" t="s">
        <v>1617</v>
      </c>
      <c r="Z32" s="563">
        <v>69.900000000000006</v>
      </c>
      <c r="AC32" s="565">
        <v>335.35</v>
      </c>
    </row>
    <row r="33" spans="1:29" x14ac:dyDescent="0.25">
      <c r="A33" s="98" t="s">
        <v>379</v>
      </c>
      <c r="B33" s="99" t="s">
        <v>380</v>
      </c>
      <c r="C33" s="100">
        <v>4651356</v>
      </c>
      <c r="D33" s="101" t="s">
        <v>381</v>
      </c>
      <c r="E33" s="102">
        <v>42.4</v>
      </c>
      <c r="F33" s="103" t="s">
        <v>382</v>
      </c>
      <c r="G33" s="104">
        <v>49.25</v>
      </c>
      <c r="H33" s="105" t="s">
        <v>383</v>
      </c>
      <c r="I33" s="106">
        <v>44.6</v>
      </c>
      <c r="J33" s="107" t="s">
        <v>384</v>
      </c>
      <c r="K33" s="108">
        <v>53.15</v>
      </c>
      <c r="L33" s="109" t="s">
        <v>385</v>
      </c>
      <c r="M33" s="110">
        <v>47.2</v>
      </c>
      <c r="N33" s="111" t="s">
        <v>386</v>
      </c>
      <c r="O33" s="112">
        <v>49.7</v>
      </c>
      <c r="P33" s="113" t="s">
        <v>387</v>
      </c>
      <c r="Q33" s="114">
        <v>48.45</v>
      </c>
      <c r="R33" s="115" t="s">
        <v>388</v>
      </c>
      <c r="S33" s="116">
        <v>48.7</v>
      </c>
      <c r="T33" s="101" t="s">
        <v>389</v>
      </c>
      <c r="U33" s="102">
        <v>47.25</v>
      </c>
      <c r="V33" s="95" t="s">
        <v>390</v>
      </c>
      <c r="W33" s="117">
        <v>43.15</v>
      </c>
      <c r="X33" s="97">
        <f t="shared" si="0"/>
        <v>473.84999999999997</v>
      </c>
      <c r="Y33" s="99" t="s">
        <v>1573</v>
      </c>
      <c r="Z33" s="563">
        <v>50.1</v>
      </c>
      <c r="AC33" s="565">
        <v>345.4</v>
      </c>
    </row>
    <row r="34" spans="1:29" x14ac:dyDescent="0.25">
      <c r="A34" s="98" t="s">
        <v>391</v>
      </c>
      <c r="B34" s="99" t="s">
        <v>392</v>
      </c>
      <c r="C34" s="100">
        <v>4531712</v>
      </c>
      <c r="D34" s="101" t="s">
        <v>393</v>
      </c>
      <c r="E34" s="102">
        <v>108.1</v>
      </c>
      <c r="F34" s="103" t="s">
        <v>394</v>
      </c>
      <c r="G34" s="104">
        <v>107.55</v>
      </c>
      <c r="H34" s="105" t="s">
        <v>395</v>
      </c>
      <c r="I34" s="106">
        <v>100.25</v>
      </c>
      <c r="J34" s="107" t="s">
        <v>396</v>
      </c>
      <c r="K34" s="108">
        <v>110.3</v>
      </c>
      <c r="L34" s="109" t="s">
        <v>397</v>
      </c>
      <c r="M34" s="110">
        <v>101.1</v>
      </c>
      <c r="N34" s="111" t="s">
        <v>398</v>
      </c>
      <c r="O34" s="112">
        <v>112.55</v>
      </c>
      <c r="P34" s="113" t="s">
        <v>399</v>
      </c>
      <c r="Q34" s="114">
        <v>98.25</v>
      </c>
      <c r="R34" s="115" t="s">
        <v>400</v>
      </c>
      <c r="S34" s="116">
        <v>106.45</v>
      </c>
      <c r="T34" s="101" t="s">
        <v>401</v>
      </c>
      <c r="U34" s="102">
        <v>105.1</v>
      </c>
      <c r="V34" s="95" t="s">
        <v>402</v>
      </c>
      <c r="W34" s="117">
        <v>104</v>
      </c>
      <c r="X34" s="97">
        <f t="shared" si="0"/>
        <v>1053.6500000000001</v>
      </c>
      <c r="Y34" s="99" t="s">
        <v>1575</v>
      </c>
      <c r="Z34" s="563">
        <v>101.5</v>
      </c>
      <c r="AC34" s="565">
        <v>42.9</v>
      </c>
    </row>
    <row r="35" spans="1:29" x14ac:dyDescent="0.25">
      <c r="A35" s="98" t="s">
        <v>403</v>
      </c>
      <c r="B35" s="99" t="s">
        <v>404</v>
      </c>
      <c r="C35" s="100">
        <v>4532696</v>
      </c>
      <c r="D35" s="101" t="s">
        <v>405</v>
      </c>
      <c r="E35" s="102">
        <v>86.6</v>
      </c>
      <c r="F35" s="103" t="s">
        <v>406</v>
      </c>
      <c r="G35" s="104">
        <v>90.85</v>
      </c>
      <c r="H35" s="105" t="s">
        <v>407</v>
      </c>
      <c r="I35" s="106">
        <v>77.45</v>
      </c>
      <c r="J35" s="107" t="s">
        <v>408</v>
      </c>
      <c r="K35" s="108">
        <v>98.7</v>
      </c>
      <c r="L35" s="109" t="s">
        <v>409</v>
      </c>
      <c r="M35" s="110">
        <v>73.45</v>
      </c>
      <c r="N35" s="111" t="s">
        <v>410</v>
      </c>
      <c r="O35" s="112">
        <v>75.650000000000006</v>
      </c>
      <c r="P35" s="113" t="s">
        <v>411</v>
      </c>
      <c r="Q35" s="114">
        <v>68.45</v>
      </c>
      <c r="R35" s="115" t="s">
        <v>412</v>
      </c>
      <c r="S35" s="116">
        <v>70.349999999999994</v>
      </c>
      <c r="T35" s="101" t="s">
        <v>413</v>
      </c>
      <c r="U35" s="102">
        <v>75.400000000000006</v>
      </c>
      <c r="V35" s="95" t="s">
        <v>414</v>
      </c>
      <c r="W35" s="117">
        <v>74.849999999999994</v>
      </c>
      <c r="X35" s="97">
        <f t="shared" si="0"/>
        <v>791.75</v>
      </c>
      <c r="Y35" s="99" t="s">
        <v>1577</v>
      </c>
      <c r="Z35" s="563">
        <v>80.8</v>
      </c>
      <c r="AC35" s="565">
        <v>54.9</v>
      </c>
    </row>
    <row r="36" spans="1:29" x14ac:dyDescent="0.25">
      <c r="A36" s="98" t="s">
        <v>415</v>
      </c>
      <c r="B36" s="99" t="s">
        <v>416</v>
      </c>
      <c r="C36" s="100">
        <v>4201125</v>
      </c>
      <c r="D36" s="101" t="s">
        <v>417</v>
      </c>
      <c r="E36" s="102">
        <v>203.85</v>
      </c>
      <c r="F36" s="103" t="s">
        <v>418</v>
      </c>
      <c r="G36" s="104">
        <v>200.15</v>
      </c>
      <c r="H36" s="105" t="s">
        <v>419</v>
      </c>
      <c r="I36" s="106">
        <v>199.4</v>
      </c>
      <c r="J36" s="107" t="s">
        <v>420</v>
      </c>
      <c r="K36" s="108">
        <v>199.45</v>
      </c>
      <c r="L36" s="109" t="s">
        <v>421</v>
      </c>
      <c r="M36" s="110">
        <v>199.4</v>
      </c>
      <c r="N36" s="111" t="s">
        <v>422</v>
      </c>
      <c r="O36" s="112">
        <v>199.4</v>
      </c>
      <c r="P36" s="113" t="s">
        <v>423</v>
      </c>
      <c r="Q36" s="114">
        <v>211.15</v>
      </c>
      <c r="R36" s="115" t="s">
        <v>424</v>
      </c>
      <c r="S36" s="116">
        <v>206.8</v>
      </c>
      <c r="T36" s="101" t="s">
        <v>425</v>
      </c>
      <c r="U36" s="102">
        <v>199.45</v>
      </c>
      <c r="V36" s="95" t="s">
        <v>426</v>
      </c>
      <c r="W36" s="117">
        <v>199.4</v>
      </c>
      <c r="X36" s="97">
        <f t="shared" si="0"/>
        <v>2018.45</v>
      </c>
      <c r="Y36" s="99" t="s">
        <v>1576</v>
      </c>
      <c r="Z36" s="563">
        <v>199.4</v>
      </c>
      <c r="AC36" s="565">
        <v>49.5</v>
      </c>
    </row>
    <row r="37" spans="1:29" x14ac:dyDescent="0.25">
      <c r="A37" s="98" t="s">
        <v>427</v>
      </c>
      <c r="B37" s="99" t="s">
        <v>428</v>
      </c>
      <c r="C37" s="100">
        <v>4533335</v>
      </c>
      <c r="D37" s="101" t="s">
        <v>429</v>
      </c>
      <c r="E37" s="102">
        <v>81.95</v>
      </c>
      <c r="F37" s="103" t="s">
        <v>430</v>
      </c>
      <c r="G37" s="104">
        <v>106.2</v>
      </c>
      <c r="H37" s="105" t="s">
        <v>431</v>
      </c>
      <c r="I37" s="106">
        <v>72.349999999999994</v>
      </c>
      <c r="J37" s="107" t="s">
        <v>432</v>
      </c>
      <c r="K37" s="108">
        <v>76.349999999999994</v>
      </c>
      <c r="L37" s="109" t="s">
        <v>433</v>
      </c>
      <c r="M37" s="110">
        <v>81</v>
      </c>
      <c r="N37" s="111" t="s">
        <v>434</v>
      </c>
      <c r="O37" s="112">
        <v>76.8</v>
      </c>
      <c r="P37" s="113" t="s">
        <v>435</v>
      </c>
      <c r="Q37" s="114">
        <v>79.45</v>
      </c>
      <c r="R37" s="115" t="s">
        <v>436</v>
      </c>
      <c r="S37" s="116">
        <v>72</v>
      </c>
      <c r="T37" s="101" t="s">
        <v>437</v>
      </c>
      <c r="U37" s="102">
        <v>79.5</v>
      </c>
      <c r="V37" s="95" t="s">
        <v>438</v>
      </c>
      <c r="W37" s="117">
        <v>77.33</v>
      </c>
      <c r="X37" s="97">
        <f t="shared" si="0"/>
        <v>802.93000000000006</v>
      </c>
      <c r="Y37" s="99" t="s">
        <v>1602</v>
      </c>
      <c r="Z37" s="563">
        <v>87.1</v>
      </c>
      <c r="AC37" s="565">
        <v>107.3</v>
      </c>
    </row>
    <row r="38" spans="1:29" x14ac:dyDescent="0.25">
      <c r="A38" s="98" t="s">
        <v>439</v>
      </c>
      <c r="B38" s="99" t="s">
        <v>440</v>
      </c>
      <c r="C38" s="100">
        <v>4201452</v>
      </c>
      <c r="D38" s="101" t="s">
        <v>441</v>
      </c>
      <c r="E38" s="102">
        <v>67</v>
      </c>
      <c r="F38" s="103" t="s">
        <v>442</v>
      </c>
      <c r="G38" s="104">
        <v>66.150000000000006</v>
      </c>
      <c r="H38" s="105" t="s">
        <v>443</v>
      </c>
      <c r="I38" s="106">
        <v>62.15</v>
      </c>
      <c r="J38" s="107" t="s">
        <v>444</v>
      </c>
      <c r="K38" s="108">
        <v>63.4</v>
      </c>
      <c r="L38" s="109" t="s">
        <v>445</v>
      </c>
      <c r="M38" s="110">
        <v>62.8</v>
      </c>
      <c r="N38" s="111" t="s">
        <v>446</v>
      </c>
      <c r="O38" s="112">
        <v>64.599999999999994</v>
      </c>
      <c r="P38" s="113" t="s">
        <v>447</v>
      </c>
      <c r="Q38" s="114">
        <v>62.15</v>
      </c>
      <c r="R38" s="115" t="s">
        <v>448</v>
      </c>
      <c r="S38" s="116">
        <v>61.15</v>
      </c>
      <c r="T38" s="101" t="s">
        <v>449</v>
      </c>
      <c r="U38" s="102">
        <v>66.599999999999994</v>
      </c>
      <c r="V38" s="95" t="s">
        <v>450</v>
      </c>
      <c r="W38" s="117">
        <v>62.65</v>
      </c>
      <c r="X38" s="97">
        <f t="shared" si="0"/>
        <v>638.65</v>
      </c>
      <c r="Y38" s="99" t="s">
        <v>1578</v>
      </c>
      <c r="Z38" s="563">
        <v>62.75</v>
      </c>
      <c r="AC38" s="565">
        <v>41.95</v>
      </c>
    </row>
    <row r="39" spans="1:29" x14ac:dyDescent="0.25">
      <c r="A39" s="98" t="s">
        <v>451</v>
      </c>
      <c r="B39" s="99" t="s">
        <v>452</v>
      </c>
      <c r="C39" s="100">
        <v>4296609</v>
      </c>
      <c r="D39" s="101" t="s">
        <v>453</v>
      </c>
      <c r="E39" s="102">
        <v>828.4</v>
      </c>
      <c r="F39" s="103" t="s">
        <v>454</v>
      </c>
      <c r="G39" s="104">
        <v>828.4</v>
      </c>
      <c r="H39" s="105" t="s">
        <v>455</v>
      </c>
      <c r="I39" s="106">
        <v>828.4</v>
      </c>
      <c r="J39" s="107" t="s">
        <v>456</v>
      </c>
      <c r="K39" s="108">
        <v>828.4</v>
      </c>
      <c r="L39" s="109" t="s">
        <v>457</v>
      </c>
      <c r="M39" s="110">
        <v>828.35</v>
      </c>
      <c r="N39" s="111" t="s">
        <v>458</v>
      </c>
      <c r="O39" s="112">
        <v>828.4</v>
      </c>
      <c r="P39" s="113" t="s">
        <v>459</v>
      </c>
      <c r="Q39" s="114">
        <v>828.4</v>
      </c>
      <c r="R39" s="115" t="s">
        <v>460</v>
      </c>
      <c r="S39" s="116">
        <v>828.4</v>
      </c>
      <c r="T39" s="101" t="s">
        <v>461</v>
      </c>
      <c r="U39" s="102">
        <v>828.4</v>
      </c>
      <c r="V39" s="95" t="s">
        <v>462</v>
      </c>
      <c r="W39" s="117">
        <v>828.35</v>
      </c>
      <c r="X39" s="97">
        <f t="shared" si="0"/>
        <v>8283.8999999999978</v>
      </c>
      <c r="Y39" s="99" t="s">
        <v>1628</v>
      </c>
      <c r="Z39" s="563">
        <v>828.4</v>
      </c>
      <c r="AC39" s="565">
        <v>74.45</v>
      </c>
    </row>
    <row r="40" spans="1:29" x14ac:dyDescent="0.25">
      <c r="A40" s="98" t="s">
        <v>463</v>
      </c>
      <c r="B40" s="99" t="s">
        <v>464</v>
      </c>
      <c r="C40" s="100">
        <v>4530954</v>
      </c>
      <c r="D40" s="101" t="s">
        <v>465</v>
      </c>
      <c r="E40" s="102">
        <v>95.15</v>
      </c>
      <c r="F40" s="103" t="s">
        <v>466</v>
      </c>
      <c r="G40" s="104">
        <v>85.05</v>
      </c>
      <c r="H40" s="105" t="s">
        <v>467</v>
      </c>
      <c r="I40" s="106">
        <v>87.5</v>
      </c>
      <c r="J40" s="107" t="s">
        <v>468</v>
      </c>
      <c r="K40" s="108">
        <v>78.45</v>
      </c>
      <c r="L40" s="109" t="s">
        <v>469</v>
      </c>
      <c r="M40" s="110">
        <v>77.95</v>
      </c>
      <c r="N40" s="111" t="s">
        <v>470</v>
      </c>
      <c r="O40" s="112">
        <v>93.4</v>
      </c>
      <c r="P40" s="113" t="s">
        <v>471</v>
      </c>
      <c r="Q40" s="114">
        <v>81.599999999999994</v>
      </c>
      <c r="R40" s="115" t="s">
        <v>472</v>
      </c>
      <c r="S40" s="116">
        <v>80.599999999999994</v>
      </c>
      <c r="T40" s="101" t="s">
        <v>473</v>
      </c>
      <c r="U40" s="102">
        <v>78.75</v>
      </c>
      <c r="V40" s="95" t="s">
        <v>474</v>
      </c>
      <c r="W40" s="117">
        <v>104.4</v>
      </c>
      <c r="X40" s="97">
        <f t="shared" si="0"/>
        <v>862.85</v>
      </c>
      <c r="Y40" s="99" t="s">
        <v>1566</v>
      </c>
      <c r="Z40" s="563">
        <v>103.9</v>
      </c>
      <c r="AC40" s="565">
        <v>76.7</v>
      </c>
    </row>
    <row r="41" spans="1:29" x14ac:dyDescent="0.25">
      <c r="A41" s="98" t="s">
        <v>475</v>
      </c>
      <c r="B41" s="99" t="s">
        <v>476</v>
      </c>
      <c r="C41" s="100">
        <v>4293941</v>
      </c>
      <c r="D41" s="101" t="s">
        <v>477</v>
      </c>
      <c r="E41" s="102">
        <v>63.3</v>
      </c>
      <c r="F41" s="103" t="s">
        <v>478</v>
      </c>
      <c r="G41" s="104">
        <v>63.35</v>
      </c>
      <c r="H41" s="105" t="s">
        <v>479</v>
      </c>
      <c r="I41" s="106">
        <v>63.3</v>
      </c>
      <c r="J41" s="107" t="s">
        <v>480</v>
      </c>
      <c r="K41" s="108">
        <v>64.95</v>
      </c>
      <c r="L41" s="109" t="s">
        <v>481</v>
      </c>
      <c r="M41" s="110">
        <v>63.35</v>
      </c>
      <c r="N41" s="111" t="s">
        <v>482</v>
      </c>
      <c r="O41" s="112">
        <v>65.55</v>
      </c>
      <c r="P41" s="113" t="s">
        <v>483</v>
      </c>
      <c r="Q41" s="114">
        <v>63.3</v>
      </c>
      <c r="R41" s="115" t="s">
        <v>484</v>
      </c>
      <c r="S41" s="116">
        <v>67.25</v>
      </c>
      <c r="T41" s="101" t="s">
        <v>485</v>
      </c>
      <c r="U41" s="102">
        <v>68.8</v>
      </c>
      <c r="V41" s="95" t="s">
        <v>486</v>
      </c>
      <c r="W41" s="117">
        <v>63.35</v>
      </c>
      <c r="X41" s="97">
        <f t="shared" si="0"/>
        <v>646.5</v>
      </c>
      <c r="Y41" s="99" t="s">
        <v>1570</v>
      </c>
      <c r="Z41" s="563">
        <v>70.7</v>
      </c>
      <c r="AC41" s="565">
        <v>224.3</v>
      </c>
    </row>
    <row r="42" spans="1:29" x14ac:dyDescent="0.25">
      <c r="A42" s="98" t="s">
        <v>487</v>
      </c>
      <c r="B42" s="99" t="s">
        <v>488</v>
      </c>
      <c r="C42" s="100">
        <v>4201874</v>
      </c>
      <c r="D42" s="101" t="s">
        <v>489</v>
      </c>
      <c r="E42" s="102">
        <v>97.85</v>
      </c>
      <c r="F42" s="103" t="s">
        <v>490</v>
      </c>
      <c r="G42" s="104">
        <v>111</v>
      </c>
      <c r="H42" s="105" t="s">
        <v>491</v>
      </c>
      <c r="I42" s="106">
        <v>104.75</v>
      </c>
      <c r="J42" s="107" t="s">
        <v>492</v>
      </c>
      <c r="K42" s="108">
        <v>97</v>
      </c>
      <c r="L42" s="109" t="s">
        <v>493</v>
      </c>
      <c r="M42" s="110">
        <v>75.7</v>
      </c>
      <c r="N42" s="111" t="s">
        <v>494</v>
      </c>
      <c r="O42" s="112">
        <v>74.650000000000006</v>
      </c>
      <c r="P42" s="113" t="s">
        <v>495</v>
      </c>
      <c r="Q42" s="114">
        <v>82.05</v>
      </c>
      <c r="R42" s="115" t="s">
        <v>496</v>
      </c>
      <c r="S42" s="116">
        <v>77</v>
      </c>
      <c r="T42" s="101" t="s">
        <v>497</v>
      </c>
      <c r="U42" s="102">
        <v>78.400000000000006</v>
      </c>
      <c r="V42" s="95" t="s">
        <v>498</v>
      </c>
      <c r="W42" s="117">
        <v>86.6</v>
      </c>
      <c r="X42" s="97">
        <f t="shared" si="0"/>
        <v>885</v>
      </c>
      <c r="Y42" s="99" t="s">
        <v>1621</v>
      </c>
      <c r="Z42" s="563">
        <v>75.599999999999994</v>
      </c>
      <c r="AC42" s="565">
        <v>193.15</v>
      </c>
    </row>
    <row r="43" spans="1:29" x14ac:dyDescent="0.25">
      <c r="A43" s="98" t="s">
        <v>499</v>
      </c>
      <c r="B43" s="99" t="s">
        <v>500</v>
      </c>
      <c r="C43" s="100">
        <v>4299740</v>
      </c>
      <c r="D43" s="101" t="s">
        <v>501</v>
      </c>
      <c r="E43" s="102">
        <v>186.85</v>
      </c>
      <c r="F43" s="103" t="s">
        <v>502</v>
      </c>
      <c r="G43" s="104">
        <v>186.85</v>
      </c>
      <c r="H43" s="106" t="s">
        <v>503</v>
      </c>
      <c r="I43" s="106">
        <v>186.8</v>
      </c>
      <c r="J43" s="107" t="s">
        <v>504</v>
      </c>
      <c r="K43" s="108">
        <v>186.85</v>
      </c>
      <c r="L43" s="109" t="s">
        <v>505</v>
      </c>
      <c r="M43" s="110">
        <v>186.8</v>
      </c>
      <c r="N43" s="111" t="s">
        <v>506</v>
      </c>
      <c r="O43" s="112">
        <v>186.85</v>
      </c>
      <c r="P43" s="113" t="s">
        <v>507</v>
      </c>
      <c r="Q43" s="114">
        <v>186.85</v>
      </c>
      <c r="R43" s="115" t="s">
        <v>508</v>
      </c>
      <c r="S43" s="116">
        <v>186.8</v>
      </c>
      <c r="T43" s="101" t="s">
        <v>509</v>
      </c>
      <c r="U43" s="102">
        <v>186.85</v>
      </c>
      <c r="V43" s="95" t="s">
        <v>510</v>
      </c>
      <c r="W43" s="117">
        <v>186.8</v>
      </c>
      <c r="X43" s="97">
        <f t="shared" si="0"/>
        <v>1868.2999999999997</v>
      </c>
      <c r="Y43" s="99" t="s">
        <v>1626</v>
      </c>
      <c r="Z43" s="563">
        <v>186.85</v>
      </c>
      <c r="AC43" s="565">
        <v>41.9</v>
      </c>
    </row>
    <row r="44" spans="1:29" ht="34.5" x14ac:dyDescent="0.25">
      <c r="A44" s="98" t="s">
        <v>511</v>
      </c>
      <c r="B44" s="118" t="s">
        <v>512</v>
      </c>
      <c r="C44" s="100">
        <v>4652325</v>
      </c>
      <c r="D44" s="101" t="s">
        <v>513</v>
      </c>
      <c r="E44" s="102">
        <v>64.05</v>
      </c>
      <c r="F44" s="103" t="s">
        <v>514</v>
      </c>
      <c r="G44" s="104">
        <v>67.099999999999994</v>
      </c>
      <c r="H44" s="105" t="s">
        <v>515</v>
      </c>
      <c r="I44" s="106">
        <v>69</v>
      </c>
      <c r="J44" s="107" t="s">
        <v>516</v>
      </c>
      <c r="K44" s="108">
        <v>66</v>
      </c>
      <c r="L44" s="109" t="s">
        <v>517</v>
      </c>
      <c r="M44" s="110">
        <v>57.7</v>
      </c>
      <c r="N44" s="111" t="s">
        <v>518</v>
      </c>
      <c r="O44" s="112">
        <v>58.4</v>
      </c>
      <c r="P44" s="113" t="s">
        <v>519</v>
      </c>
      <c r="Q44" s="114">
        <v>66.349999999999994</v>
      </c>
      <c r="R44" s="115" t="s">
        <v>520</v>
      </c>
      <c r="S44" s="116">
        <v>59.85</v>
      </c>
      <c r="T44" s="101" t="s">
        <v>521</v>
      </c>
      <c r="U44" s="102">
        <v>61.9</v>
      </c>
      <c r="V44" s="95" t="s">
        <v>522</v>
      </c>
      <c r="W44" s="117">
        <v>60.4</v>
      </c>
      <c r="X44" s="97">
        <f t="shared" si="0"/>
        <v>630.74999999999989</v>
      </c>
      <c r="Y44" s="99" t="s">
        <v>1625</v>
      </c>
      <c r="Z44" s="563">
        <v>63.85</v>
      </c>
      <c r="AC44" s="565">
        <v>71.95</v>
      </c>
    </row>
    <row r="45" spans="1:29" s="121" customFormat="1" x14ac:dyDescent="0.25">
      <c r="A45" s="119" t="s">
        <v>523</v>
      </c>
      <c r="B45" s="120" t="s">
        <v>524</v>
      </c>
      <c r="C45" s="100">
        <v>4533857</v>
      </c>
      <c r="D45" s="101" t="s">
        <v>525</v>
      </c>
      <c r="E45" s="102">
        <v>97.8</v>
      </c>
      <c r="F45" s="103" t="s">
        <v>526</v>
      </c>
      <c r="G45" s="104">
        <v>103.05</v>
      </c>
      <c r="H45" s="105" t="s">
        <v>527</v>
      </c>
      <c r="I45" s="106">
        <v>106</v>
      </c>
      <c r="J45" s="107" t="s">
        <v>528</v>
      </c>
      <c r="K45" s="108">
        <v>128.75</v>
      </c>
      <c r="L45" s="109" t="s">
        <v>529</v>
      </c>
      <c r="M45" s="110">
        <v>102.5</v>
      </c>
      <c r="N45" s="111" t="s">
        <v>530</v>
      </c>
      <c r="O45" s="112">
        <v>99.3</v>
      </c>
      <c r="P45" s="113" t="s">
        <v>531</v>
      </c>
      <c r="Q45" s="114">
        <v>87.3</v>
      </c>
      <c r="R45" s="115" t="s">
        <v>532</v>
      </c>
      <c r="S45" s="116">
        <v>83.9</v>
      </c>
      <c r="T45" s="101" t="s">
        <v>533</v>
      </c>
      <c r="U45" s="102">
        <v>97.45</v>
      </c>
      <c r="V45" s="95" t="s">
        <v>534</v>
      </c>
      <c r="W45" s="117">
        <v>109.3</v>
      </c>
      <c r="X45" s="97">
        <f t="shared" si="0"/>
        <v>1015.3499999999999</v>
      </c>
      <c r="Y45" s="120" t="s">
        <v>1582</v>
      </c>
      <c r="Z45" s="564">
        <v>127.25</v>
      </c>
      <c r="AC45" s="566">
        <v>41.9</v>
      </c>
    </row>
    <row r="46" spans="1:29" x14ac:dyDescent="0.25">
      <c r="A46" s="98" t="s">
        <v>535</v>
      </c>
      <c r="B46" s="99" t="s">
        <v>536</v>
      </c>
      <c r="C46" s="100">
        <v>4531685</v>
      </c>
      <c r="D46" s="101" t="s">
        <v>537</v>
      </c>
      <c r="E46" s="102">
        <v>229.8</v>
      </c>
      <c r="F46" s="103" t="s">
        <v>538</v>
      </c>
      <c r="G46" s="104">
        <v>226.9</v>
      </c>
      <c r="H46" s="105" t="s">
        <v>539</v>
      </c>
      <c r="I46" s="106">
        <v>226.2</v>
      </c>
      <c r="J46" s="107" t="s">
        <v>540</v>
      </c>
      <c r="K46" s="108">
        <v>232.3</v>
      </c>
      <c r="L46" s="109" t="s">
        <v>541</v>
      </c>
      <c r="M46" s="110">
        <v>227.6</v>
      </c>
      <c r="N46" s="111" t="s">
        <v>542</v>
      </c>
      <c r="O46" s="112">
        <v>227.15</v>
      </c>
      <c r="P46" s="113" t="s">
        <v>543</v>
      </c>
      <c r="Q46" s="114">
        <v>218.7</v>
      </c>
      <c r="R46" s="115" t="s">
        <v>544</v>
      </c>
      <c r="S46" s="116">
        <v>218.45</v>
      </c>
      <c r="T46" s="101"/>
      <c r="U46" s="102"/>
      <c r="V46" s="95"/>
      <c r="W46" s="117"/>
      <c r="X46" s="97">
        <f t="shared" si="0"/>
        <v>1807.1000000000001</v>
      </c>
      <c r="Y46" s="99" t="s">
        <v>1583</v>
      </c>
      <c r="Z46" s="563">
        <v>209.1</v>
      </c>
      <c r="AC46" s="565">
        <v>62.6</v>
      </c>
    </row>
    <row r="47" spans="1:29" x14ac:dyDescent="0.25">
      <c r="A47" s="98" t="s">
        <v>545</v>
      </c>
      <c r="B47" s="99" t="s">
        <v>536</v>
      </c>
      <c r="C47" s="100">
        <v>4291931</v>
      </c>
      <c r="D47" s="101" t="s">
        <v>546</v>
      </c>
      <c r="E47" s="102">
        <v>91.1</v>
      </c>
      <c r="F47" s="103" t="s">
        <v>547</v>
      </c>
      <c r="G47" s="104">
        <v>81.7</v>
      </c>
      <c r="H47" s="105" t="s">
        <v>548</v>
      </c>
      <c r="I47" s="106">
        <v>78.8</v>
      </c>
      <c r="J47" s="107" t="s">
        <v>549</v>
      </c>
      <c r="K47" s="108">
        <v>95.2</v>
      </c>
      <c r="L47" s="109" t="s">
        <v>550</v>
      </c>
      <c r="M47" s="110">
        <v>100.1</v>
      </c>
      <c r="N47" s="111" t="s">
        <v>551</v>
      </c>
      <c r="O47" s="112">
        <v>88.55</v>
      </c>
      <c r="P47" s="113" t="s">
        <v>552</v>
      </c>
      <c r="Q47" s="114">
        <v>86.3</v>
      </c>
      <c r="R47" s="115" t="s">
        <v>553</v>
      </c>
      <c r="S47" s="116">
        <v>80</v>
      </c>
      <c r="T47" s="101" t="s">
        <v>554</v>
      </c>
      <c r="U47" s="102">
        <v>75.45</v>
      </c>
      <c r="V47" s="95" t="s">
        <v>555</v>
      </c>
      <c r="W47" s="117">
        <v>80.3</v>
      </c>
      <c r="X47" s="97">
        <f t="shared" si="0"/>
        <v>857.49999999999989</v>
      </c>
      <c r="Y47" s="99" t="s">
        <v>1643</v>
      </c>
      <c r="Z47" s="563">
        <v>69.55</v>
      </c>
      <c r="AC47" s="565">
        <v>64.05</v>
      </c>
    </row>
    <row r="48" spans="1:29" x14ac:dyDescent="0.25">
      <c r="A48" s="119" t="s">
        <v>556</v>
      </c>
      <c r="B48" s="120" t="s">
        <v>557</v>
      </c>
      <c r="C48" s="100">
        <v>5593201</v>
      </c>
      <c r="D48" s="101" t="s">
        <v>558</v>
      </c>
      <c r="E48" s="102">
        <v>50.35</v>
      </c>
      <c r="F48" s="103" t="s">
        <v>559</v>
      </c>
      <c r="G48" s="104">
        <v>64.7</v>
      </c>
      <c r="H48" s="105" t="s">
        <v>560</v>
      </c>
      <c r="I48" s="106">
        <v>56.6</v>
      </c>
      <c r="J48" s="107" t="s">
        <v>561</v>
      </c>
      <c r="K48" s="108">
        <v>56.45</v>
      </c>
      <c r="L48" s="109" t="s">
        <v>562</v>
      </c>
      <c r="M48" s="110">
        <v>53.15</v>
      </c>
      <c r="N48" s="111" t="s">
        <v>563</v>
      </c>
      <c r="O48" s="112">
        <v>52.75</v>
      </c>
      <c r="P48" s="113" t="s">
        <v>564</v>
      </c>
      <c r="Q48" s="114">
        <v>63.15</v>
      </c>
      <c r="R48" s="115" t="s">
        <v>565</v>
      </c>
      <c r="S48" s="116">
        <v>66</v>
      </c>
      <c r="T48" s="101" t="s">
        <v>566</v>
      </c>
      <c r="U48" s="102">
        <v>70.900000000000006</v>
      </c>
      <c r="V48" s="95" t="s">
        <v>567</v>
      </c>
      <c r="W48" s="117">
        <v>69.7</v>
      </c>
      <c r="X48" s="97">
        <f t="shared" si="0"/>
        <v>603.75</v>
      </c>
      <c r="Y48" s="99" t="s">
        <v>1630</v>
      </c>
      <c r="Z48" s="563">
        <v>72.599999999999994</v>
      </c>
      <c r="AC48" s="565">
        <v>41.9</v>
      </c>
    </row>
    <row r="49" spans="1:29" x14ac:dyDescent="0.25">
      <c r="A49" s="98" t="s">
        <v>568</v>
      </c>
      <c r="B49" s="99" t="s">
        <v>569</v>
      </c>
      <c r="C49" s="100">
        <v>4531558</v>
      </c>
      <c r="D49" s="101" t="s">
        <v>570</v>
      </c>
      <c r="E49" s="102">
        <v>86.65</v>
      </c>
      <c r="F49" s="103" t="s">
        <v>571</v>
      </c>
      <c r="G49" s="104">
        <v>85.2</v>
      </c>
      <c r="H49" s="105" t="s">
        <v>572</v>
      </c>
      <c r="I49" s="106">
        <v>87</v>
      </c>
      <c r="J49" s="107" t="s">
        <v>573</v>
      </c>
      <c r="K49" s="108">
        <v>112.6</v>
      </c>
      <c r="L49" s="109" t="s">
        <v>574</v>
      </c>
      <c r="M49" s="110">
        <v>73.05</v>
      </c>
      <c r="N49" s="111" t="s">
        <v>575</v>
      </c>
      <c r="O49" s="112">
        <v>102</v>
      </c>
      <c r="P49" s="113" t="s">
        <v>576</v>
      </c>
      <c r="Q49" s="114">
        <v>77.099999999999994</v>
      </c>
      <c r="R49" s="115" t="s">
        <v>577</v>
      </c>
      <c r="S49" s="116">
        <v>62.35</v>
      </c>
      <c r="T49" s="101" t="s">
        <v>578</v>
      </c>
      <c r="U49" s="102">
        <v>58.45</v>
      </c>
      <c r="V49" s="95" t="s">
        <v>579</v>
      </c>
      <c r="W49" s="117">
        <v>54.9</v>
      </c>
      <c r="X49" s="97">
        <f t="shared" si="0"/>
        <v>799.30000000000007</v>
      </c>
      <c r="Y49" s="99" t="s">
        <v>1589</v>
      </c>
      <c r="Z49" s="563">
        <v>54.9</v>
      </c>
      <c r="AC49" s="565">
        <v>87.1</v>
      </c>
    </row>
    <row r="50" spans="1:29" x14ac:dyDescent="0.25">
      <c r="A50" s="98" t="s">
        <v>580</v>
      </c>
      <c r="B50" s="99" t="s">
        <v>581</v>
      </c>
      <c r="C50" s="100">
        <v>4296594</v>
      </c>
      <c r="D50" s="101" t="s">
        <v>582</v>
      </c>
      <c r="E50" s="102">
        <v>49.5</v>
      </c>
      <c r="F50" s="103" t="s">
        <v>583</v>
      </c>
      <c r="G50" s="104">
        <v>49.5</v>
      </c>
      <c r="H50" s="105" t="s">
        <v>584</v>
      </c>
      <c r="I50" s="106">
        <v>49.5</v>
      </c>
      <c r="J50" s="107" t="s">
        <v>585</v>
      </c>
      <c r="K50" s="108">
        <v>49.55</v>
      </c>
      <c r="L50" s="109" t="s">
        <v>586</v>
      </c>
      <c r="M50" s="110">
        <v>49.5</v>
      </c>
      <c r="N50" s="111" t="s">
        <v>587</v>
      </c>
      <c r="O50" s="112">
        <v>49.5</v>
      </c>
      <c r="P50" s="113" t="s">
        <v>588</v>
      </c>
      <c r="Q50" s="114">
        <v>49.5</v>
      </c>
      <c r="R50" s="115" t="s">
        <v>589</v>
      </c>
      <c r="S50" s="116">
        <v>49.5</v>
      </c>
      <c r="T50" s="101" t="s">
        <v>590</v>
      </c>
      <c r="U50" s="102">
        <v>49.55</v>
      </c>
      <c r="V50" s="95" t="s">
        <v>591</v>
      </c>
      <c r="W50" s="117">
        <v>49.5</v>
      </c>
      <c r="X50" s="97">
        <f t="shared" si="0"/>
        <v>495.1</v>
      </c>
      <c r="Y50" s="99" t="s">
        <v>1590</v>
      </c>
      <c r="Z50" s="563">
        <v>49.5</v>
      </c>
      <c r="AC50" s="565">
        <v>27.95</v>
      </c>
    </row>
    <row r="51" spans="1:29" x14ac:dyDescent="0.25">
      <c r="A51" s="98" t="s">
        <v>592</v>
      </c>
      <c r="B51" s="99" t="s">
        <v>593</v>
      </c>
      <c r="C51" s="100">
        <v>4536387</v>
      </c>
      <c r="D51" s="101" t="s">
        <v>594</v>
      </c>
      <c r="E51" s="102">
        <v>72.95</v>
      </c>
      <c r="F51" s="103" t="s">
        <v>595</v>
      </c>
      <c r="G51" s="104">
        <v>61.95</v>
      </c>
      <c r="H51" s="105" t="s">
        <v>596</v>
      </c>
      <c r="I51" s="106">
        <v>27.75</v>
      </c>
      <c r="J51" s="107" t="s">
        <v>597</v>
      </c>
      <c r="K51" s="108">
        <v>64.25</v>
      </c>
      <c r="L51" s="109" t="s">
        <v>598</v>
      </c>
      <c r="M51" s="110">
        <v>63.85</v>
      </c>
      <c r="N51" s="111" t="s">
        <v>599</v>
      </c>
      <c r="O51" s="112">
        <v>66.650000000000006</v>
      </c>
      <c r="P51" s="113" t="s">
        <v>600</v>
      </c>
      <c r="Q51" s="114">
        <v>68.099999999999994</v>
      </c>
      <c r="R51" s="115" t="s">
        <v>601</v>
      </c>
      <c r="S51" s="116">
        <v>61.85</v>
      </c>
      <c r="T51" s="101" t="s">
        <v>602</v>
      </c>
      <c r="U51" s="102">
        <v>80.45</v>
      </c>
      <c r="V51" s="95" t="s">
        <v>603</v>
      </c>
      <c r="W51" s="117">
        <v>91.05</v>
      </c>
      <c r="X51" s="97">
        <f t="shared" si="0"/>
        <v>658.85</v>
      </c>
      <c r="Y51" s="99" t="s">
        <v>1639</v>
      </c>
      <c r="Z51" s="563">
        <v>87.3</v>
      </c>
      <c r="AC51" s="565">
        <v>32.85</v>
      </c>
    </row>
    <row r="52" spans="1:29" x14ac:dyDescent="0.25">
      <c r="A52" s="98" t="s">
        <v>604</v>
      </c>
      <c r="B52" s="99" t="s">
        <v>605</v>
      </c>
      <c r="C52" s="100">
        <v>4533482</v>
      </c>
      <c r="D52" s="101" t="s">
        <v>606</v>
      </c>
      <c r="E52" s="102">
        <v>108.85</v>
      </c>
      <c r="F52" s="103" t="s">
        <v>607</v>
      </c>
      <c r="G52" s="104">
        <v>102.95</v>
      </c>
      <c r="H52" s="105" t="s">
        <v>608</v>
      </c>
      <c r="I52" s="106">
        <v>96.95</v>
      </c>
      <c r="J52" s="107" t="s">
        <v>609</v>
      </c>
      <c r="K52" s="108">
        <v>116.55</v>
      </c>
      <c r="L52" s="109" t="s">
        <v>610</v>
      </c>
      <c r="M52" s="110">
        <v>133.9</v>
      </c>
      <c r="N52" s="111" t="s">
        <v>611</v>
      </c>
      <c r="O52" s="112">
        <v>95.6</v>
      </c>
      <c r="P52" s="113" t="s">
        <v>612</v>
      </c>
      <c r="Q52" s="114">
        <v>97.35</v>
      </c>
      <c r="R52" s="115" t="s">
        <v>613</v>
      </c>
      <c r="S52" s="116">
        <v>156.9</v>
      </c>
      <c r="T52" s="101" t="s">
        <v>614</v>
      </c>
      <c r="U52" s="102">
        <v>118.2</v>
      </c>
      <c r="V52" s="95" t="s">
        <v>615</v>
      </c>
      <c r="W52" s="117">
        <v>117.3</v>
      </c>
      <c r="X52" s="97">
        <f t="shared" si="0"/>
        <v>1144.55</v>
      </c>
      <c r="Y52" s="99" t="s">
        <v>1642</v>
      </c>
      <c r="Z52" s="563">
        <v>99.65</v>
      </c>
      <c r="AC52" s="565">
        <v>52</v>
      </c>
    </row>
    <row r="53" spans="1:29" x14ac:dyDescent="0.25">
      <c r="A53" s="98" t="s">
        <v>616</v>
      </c>
      <c r="B53" s="99" t="s">
        <v>605</v>
      </c>
      <c r="C53" s="100">
        <v>5594301</v>
      </c>
      <c r="D53" s="101" t="s">
        <v>617</v>
      </c>
      <c r="E53" s="102">
        <v>55.55</v>
      </c>
      <c r="F53" s="103" t="s">
        <v>618</v>
      </c>
      <c r="G53" s="104">
        <v>57.5</v>
      </c>
      <c r="H53" s="105" t="s">
        <v>619</v>
      </c>
      <c r="I53" s="106">
        <v>64.3</v>
      </c>
      <c r="J53" s="107" t="s">
        <v>620</v>
      </c>
      <c r="K53" s="108">
        <v>57.45</v>
      </c>
      <c r="L53" s="109" t="s">
        <v>621</v>
      </c>
      <c r="M53" s="110">
        <v>65.05</v>
      </c>
      <c r="N53" s="111" t="s">
        <v>622</v>
      </c>
      <c r="O53" s="112">
        <v>67.05</v>
      </c>
      <c r="P53" s="113" t="s">
        <v>623</v>
      </c>
      <c r="Q53" s="114">
        <v>55.4</v>
      </c>
      <c r="R53" s="115" t="s">
        <v>624</v>
      </c>
      <c r="S53" s="116">
        <v>63.65</v>
      </c>
      <c r="T53" s="101" t="s">
        <v>625</v>
      </c>
      <c r="U53" s="102">
        <v>67.349999999999994</v>
      </c>
      <c r="V53" s="95" t="s">
        <v>626</v>
      </c>
      <c r="W53" s="117">
        <v>64.45</v>
      </c>
      <c r="X53" s="97">
        <f t="shared" si="0"/>
        <v>617.75</v>
      </c>
      <c r="Y53" s="99" t="s">
        <v>1633</v>
      </c>
      <c r="Z53" s="563">
        <v>57.15</v>
      </c>
      <c r="AC53" s="565">
        <v>188.7</v>
      </c>
    </row>
    <row r="54" spans="1:29" x14ac:dyDescent="0.25">
      <c r="A54" s="98" t="s">
        <v>627</v>
      </c>
      <c r="B54" s="99" t="s">
        <v>628</v>
      </c>
      <c r="C54" s="100">
        <v>4533708</v>
      </c>
      <c r="D54" s="101" t="s">
        <v>629</v>
      </c>
      <c r="E54" s="102">
        <v>238.5</v>
      </c>
      <c r="F54" s="103" t="s">
        <v>630</v>
      </c>
      <c r="G54" s="104">
        <v>238.55</v>
      </c>
      <c r="H54" s="105" t="s">
        <v>631</v>
      </c>
      <c r="I54" s="106">
        <v>238</v>
      </c>
      <c r="J54" s="107" t="s">
        <v>632</v>
      </c>
      <c r="K54" s="108">
        <v>238.55</v>
      </c>
      <c r="L54" s="109" t="s">
        <v>633</v>
      </c>
      <c r="M54" s="110">
        <v>221.5</v>
      </c>
      <c r="N54" s="111" t="s">
        <v>634</v>
      </c>
      <c r="O54" s="112">
        <v>238.55</v>
      </c>
      <c r="P54" s="113" t="s">
        <v>635</v>
      </c>
      <c r="Q54" s="114">
        <v>238.55</v>
      </c>
      <c r="R54" s="115" t="s">
        <v>636</v>
      </c>
      <c r="S54" s="116">
        <v>237.85</v>
      </c>
      <c r="T54" s="101" t="s">
        <v>637</v>
      </c>
      <c r="U54" s="102">
        <v>238.55</v>
      </c>
      <c r="V54" s="95" t="s">
        <v>638</v>
      </c>
      <c r="W54" s="117">
        <v>238.55</v>
      </c>
      <c r="X54" s="97">
        <f t="shared" si="0"/>
        <v>2367.15</v>
      </c>
      <c r="Y54" s="99" t="s">
        <v>1644</v>
      </c>
      <c r="Z54" s="563">
        <v>238.5</v>
      </c>
      <c r="AC54" s="565">
        <v>69.2</v>
      </c>
    </row>
    <row r="55" spans="1:29" x14ac:dyDescent="0.25">
      <c r="A55" s="98" t="s">
        <v>639</v>
      </c>
      <c r="B55" s="99" t="s">
        <v>640</v>
      </c>
      <c r="C55" s="100">
        <v>4690778</v>
      </c>
      <c r="D55" s="101" t="s">
        <v>641</v>
      </c>
      <c r="E55" s="102">
        <v>32.85</v>
      </c>
      <c r="F55" s="103" t="s">
        <v>642</v>
      </c>
      <c r="G55" s="104">
        <v>32.85</v>
      </c>
      <c r="H55" s="105" t="s">
        <v>643</v>
      </c>
      <c r="I55" s="106">
        <v>32.9</v>
      </c>
      <c r="J55" s="107" t="s">
        <v>644</v>
      </c>
      <c r="K55" s="108">
        <v>32.85</v>
      </c>
      <c r="L55" s="109" t="s">
        <v>645</v>
      </c>
      <c r="M55" s="110">
        <v>32.85</v>
      </c>
      <c r="N55" s="111" t="s">
        <v>646</v>
      </c>
      <c r="O55" s="112">
        <v>32.85</v>
      </c>
      <c r="P55" s="113" t="s">
        <v>647</v>
      </c>
      <c r="Q55" s="114">
        <v>32.85</v>
      </c>
      <c r="R55" s="115" t="s">
        <v>648</v>
      </c>
      <c r="S55" s="116">
        <v>32.9</v>
      </c>
      <c r="T55" s="101" t="s">
        <v>649</v>
      </c>
      <c r="U55" s="102">
        <v>32.85</v>
      </c>
      <c r="V55" s="95" t="s">
        <v>650</v>
      </c>
      <c r="W55" s="117">
        <v>32.85</v>
      </c>
      <c r="X55" s="97">
        <f t="shared" si="0"/>
        <v>328.6</v>
      </c>
      <c r="Y55" s="99" t="s">
        <v>1563</v>
      </c>
      <c r="Z55" s="563">
        <v>32.85</v>
      </c>
      <c r="AC55" s="565">
        <v>68.099999999999994</v>
      </c>
    </row>
    <row r="56" spans="1:29" x14ac:dyDescent="0.25">
      <c r="A56" s="98" t="s">
        <v>651</v>
      </c>
      <c r="B56" s="99" t="s">
        <v>652</v>
      </c>
      <c r="C56" s="100">
        <v>4292081</v>
      </c>
      <c r="D56" s="101" t="s">
        <v>653</v>
      </c>
      <c r="E56" s="102">
        <v>71.400000000000006</v>
      </c>
      <c r="F56" s="103" t="s">
        <v>654</v>
      </c>
      <c r="G56" s="104">
        <v>74.75</v>
      </c>
      <c r="H56" s="105" t="s">
        <v>655</v>
      </c>
      <c r="I56" s="106">
        <v>66.75</v>
      </c>
      <c r="J56" s="107" t="s">
        <v>656</v>
      </c>
      <c r="K56" s="108">
        <v>64.05</v>
      </c>
      <c r="L56" s="109" t="s">
        <v>657</v>
      </c>
      <c r="M56" s="110">
        <v>62.6</v>
      </c>
      <c r="N56" s="111" t="s">
        <v>658</v>
      </c>
      <c r="O56" s="112">
        <v>66.25</v>
      </c>
      <c r="P56" s="113" t="s">
        <v>659</v>
      </c>
      <c r="Q56" s="114">
        <v>55.5</v>
      </c>
      <c r="R56" s="115" t="s">
        <v>660</v>
      </c>
      <c r="S56" s="116">
        <v>58.95</v>
      </c>
      <c r="T56" s="101" t="s">
        <v>661</v>
      </c>
      <c r="U56" s="102">
        <v>62.95</v>
      </c>
      <c r="V56" s="95" t="s">
        <v>662</v>
      </c>
      <c r="W56" s="117">
        <v>65.25</v>
      </c>
      <c r="X56" s="97">
        <f t="shared" si="0"/>
        <v>648.45000000000005</v>
      </c>
      <c r="Y56" s="99" t="s">
        <v>1571</v>
      </c>
      <c r="Z56" s="563">
        <v>60.5</v>
      </c>
      <c r="AC56" s="565">
        <v>32.85</v>
      </c>
    </row>
    <row r="57" spans="1:29" x14ac:dyDescent="0.25">
      <c r="A57" s="98" t="s">
        <v>663</v>
      </c>
      <c r="B57" s="99" t="s">
        <v>664</v>
      </c>
      <c r="C57" s="100">
        <v>5598365</v>
      </c>
      <c r="D57" s="101" t="s">
        <v>665</v>
      </c>
      <c r="E57" s="102">
        <v>32.85</v>
      </c>
      <c r="F57" s="103" t="s">
        <v>666</v>
      </c>
      <c r="G57" s="104">
        <v>32.85</v>
      </c>
      <c r="H57" s="105" t="s">
        <v>667</v>
      </c>
      <c r="I57" s="106">
        <v>32.85</v>
      </c>
      <c r="J57" s="107" t="s">
        <v>668</v>
      </c>
      <c r="K57" s="108">
        <v>32.85</v>
      </c>
      <c r="L57" s="109" t="s">
        <v>669</v>
      </c>
      <c r="M57" s="110">
        <v>32.9</v>
      </c>
      <c r="N57" s="111" t="s">
        <v>670</v>
      </c>
      <c r="O57" s="112">
        <v>32.85</v>
      </c>
      <c r="P57" s="113" t="s">
        <v>671</v>
      </c>
      <c r="Q57" s="114">
        <v>32.65</v>
      </c>
      <c r="R57" s="115" t="s">
        <v>672</v>
      </c>
      <c r="S57" s="116">
        <v>32.85</v>
      </c>
      <c r="T57" s="101" t="s">
        <v>673</v>
      </c>
      <c r="U57" s="102">
        <v>32.85</v>
      </c>
      <c r="V57" s="95" t="s">
        <v>674</v>
      </c>
      <c r="W57" s="117">
        <v>32.9</v>
      </c>
      <c r="X57" s="97">
        <f t="shared" si="0"/>
        <v>328.40000000000003</v>
      </c>
      <c r="Y57" s="99" t="s">
        <v>1635</v>
      </c>
      <c r="Z57" s="563">
        <v>32.85</v>
      </c>
      <c r="AC57" s="565">
        <v>84.85</v>
      </c>
    </row>
    <row r="58" spans="1:29" x14ac:dyDescent="0.25">
      <c r="A58" s="98" t="s">
        <v>675</v>
      </c>
      <c r="B58" s="99" t="s">
        <v>676</v>
      </c>
      <c r="C58" s="100">
        <v>4651822</v>
      </c>
      <c r="D58" s="101" t="s">
        <v>677</v>
      </c>
      <c r="E58" s="102">
        <v>46.75</v>
      </c>
      <c r="F58" s="103" t="s">
        <v>678</v>
      </c>
      <c r="G58" s="104">
        <v>48.8</v>
      </c>
      <c r="H58" s="105" t="s">
        <v>679</v>
      </c>
      <c r="I58" s="106">
        <v>47.95</v>
      </c>
      <c r="J58" s="107" t="s">
        <v>680</v>
      </c>
      <c r="K58" s="108">
        <v>49.05</v>
      </c>
      <c r="L58" s="109" t="s">
        <v>681</v>
      </c>
      <c r="M58" s="110">
        <v>49.35</v>
      </c>
      <c r="N58" s="111" t="s">
        <v>682</v>
      </c>
      <c r="O58" s="112">
        <v>46.9</v>
      </c>
      <c r="P58" s="113" t="s">
        <v>683</v>
      </c>
      <c r="Q58" s="114">
        <v>46.4</v>
      </c>
      <c r="R58" s="115" t="s">
        <v>684</v>
      </c>
      <c r="S58" s="116">
        <v>52.95</v>
      </c>
      <c r="T58" s="101" t="s">
        <v>685</v>
      </c>
      <c r="U58" s="102">
        <v>54.1</v>
      </c>
      <c r="V58" s="95" t="s">
        <v>686</v>
      </c>
      <c r="W58" s="117">
        <v>49.7</v>
      </c>
      <c r="X58" s="97">
        <f t="shared" si="0"/>
        <v>491.95</v>
      </c>
      <c r="Y58" s="99" t="s">
        <v>1634</v>
      </c>
      <c r="Z58" s="563">
        <v>48.35</v>
      </c>
      <c r="AC58" s="565">
        <v>370.5</v>
      </c>
    </row>
    <row r="59" spans="1:29" x14ac:dyDescent="0.25">
      <c r="A59" s="122" t="s">
        <v>687</v>
      </c>
      <c r="B59" s="123" t="s">
        <v>688</v>
      </c>
      <c r="C59" s="124">
        <v>4531161</v>
      </c>
      <c r="D59" s="101" t="s">
        <v>689</v>
      </c>
      <c r="E59" s="102">
        <v>55.3</v>
      </c>
      <c r="F59" s="103" t="s">
        <v>690</v>
      </c>
      <c r="G59" s="104">
        <v>49.8</v>
      </c>
      <c r="H59" s="105" t="s">
        <v>691</v>
      </c>
      <c r="I59" s="106">
        <v>52.45</v>
      </c>
      <c r="J59" s="107" t="s">
        <v>692</v>
      </c>
      <c r="K59" s="108">
        <v>65.55</v>
      </c>
      <c r="L59" s="109" t="s">
        <v>693</v>
      </c>
      <c r="M59" s="110">
        <v>54.95</v>
      </c>
      <c r="N59" s="111" t="s">
        <v>694</v>
      </c>
      <c r="O59" s="112">
        <v>50.25</v>
      </c>
      <c r="P59" s="113" t="s">
        <v>695</v>
      </c>
      <c r="Q59" s="114">
        <v>72.5</v>
      </c>
      <c r="R59" s="115" t="s">
        <v>696</v>
      </c>
      <c r="S59" s="116">
        <v>64.25</v>
      </c>
      <c r="T59" s="101" t="s">
        <v>697</v>
      </c>
      <c r="U59" s="102">
        <v>44.6</v>
      </c>
      <c r="V59" s="95" t="s">
        <v>698</v>
      </c>
      <c r="W59" s="117">
        <v>45.3</v>
      </c>
      <c r="X59" s="97">
        <f t="shared" si="0"/>
        <v>554.95000000000005</v>
      </c>
      <c r="Y59" s="99" t="s">
        <v>1616</v>
      </c>
      <c r="Z59" s="563">
        <v>46.25</v>
      </c>
      <c r="AC59" s="565">
        <v>105.25</v>
      </c>
    </row>
    <row r="60" spans="1:29" x14ac:dyDescent="0.25">
      <c r="A60" s="98" t="s">
        <v>699</v>
      </c>
      <c r="B60" s="99" t="s">
        <v>700</v>
      </c>
      <c r="C60" s="100">
        <v>5598704</v>
      </c>
      <c r="D60" s="101" t="s">
        <v>701</v>
      </c>
      <c r="E60" s="102">
        <v>32.85</v>
      </c>
      <c r="F60" s="103" t="s">
        <v>702</v>
      </c>
      <c r="G60" s="104">
        <v>32.85</v>
      </c>
      <c r="H60" s="106" t="s">
        <v>703</v>
      </c>
      <c r="I60" s="106">
        <v>32.9</v>
      </c>
      <c r="J60" s="107" t="s">
        <v>704</v>
      </c>
      <c r="K60" s="108">
        <v>32.85</v>
      </c>
      <c r="L60" s="109" t="s">
        <v>705</v>
      </c>
      <c r="M60" s="110">
        <v>32.85</v>
      </c>
      <c r="N60" s="111" t="s">
        <v>706</v>
      </c>
      <c r="O60" s="112">
        <v>32.85</v>
      </c>
      <c r="P60" s="113" t="s">
        <v>707</v>
      </c>
      <c r="Q60" s="114">
        <v>32.85</v>
      </c>
      <c r="R60" s="115" t="s">
        <v>708</v>
      </c>
      <c r="S60" s="116">
        <v>32.9</v>
      </c>
      <c r="T60" s="101" t="s">
        <v>709</v>
      </c>
      <c r="U60" s="102">
        <v>32.85</v>
      </c>
      <c r="V60" s="95" t="s">
        <v>710</v>
      </c>
      <c r="W60" s="117">
        <v>32.85</v>
      </c>
      <c r="X60" s="97">
        <f t="shared" si="0"/>
        <v>328.6</v>
      </c>
      <c r="Y60" s="99" t="s">
        <v>1609</v>
      </c>
      <c r="Z60" s="563">
        <v>32.85</v>
      </c>
      <c r="AC60" s="565">
        <v>48.65</v>
      </c>
    </row>
    <row r="61" spans="1:29" x14ac:dyDescent="0.25">
      <c r="A61" s="98" t="s">
        <v>711</v>
      </c>
      <c r="B61" s="99" t="s">
        <v>712</v>
      </c>
      <c r="C61" s="100">
        <v>4297296</v>
      </c>
      <c r="D61" s="101" t="s">
        <v>713</v>
      </c>
      <c r="E61" s="102">
        <v>102.6</v>
      </c>
      <c r="F61" s="103" t="s">
        <v>714</v>
      </c>
      <c r="G61" s="104">
        <v>92.5</v>
      </c>
      <c r="H61" s="105" t="s">
        <v>715</v>
      </c>
      <c r="I61" s="106">
        <v>82.55</v>
      </c>
      <c r="J61" s="107" t="s">
        <v>716</v>
      </c>
      <c r="K61" s="108">
        <v>96.35</v>
      </c>
      <c r="L61" s="109" t="s">
        <v>717</v>
      </c>
      <c r="M61" s="110">
        <v>94.05</v>
      </c>
      <c r="N61" s="111" t="s">
        <v>718</v>
      </c>
      <c r="O61" s="112">
        <v>88.05</v>
      </c>
      <c r="P61" s="113" t="s">
        <v>719</v>
      </c>
      <c r="Q61" s="114">
        <v>79.349999999999994</v>
      </c>
      <c r="R61" s="115" t="s">
        <v>720</v>
      </c>
      <c r="S61" s="116">
        <v>109.45</v>
      </c>
      <c r="T61" s="101" t="s">
        <v>721</v>
      </c>
      <c r="U61" s="102">
        <v>95.55</v>
      </c>
      <c r="V61" s="95" t="s">
        <v>722</v>
      </c>
      <c r="W61" s="117">
        <v>127.15</v>
      </c>
      <c r="X61" s="97">
        <f t="shared" si="0"/>
        <v>967.6</v>
      </c>
      <c r="Y61" s="99" t="s">
        <v>1620</v>
      </c>
      <c r="Z61" s="563">
        <v>122.5</v>
      </c>
      <c r="AC61" s="565">
        <v>78.7</v>
      </c>
    </row>
    <row r="62" spans="1:29" x14ac:dyDescent="0.25">
      <c r="A62" s="98" t="s">
        <v>723</v>
      </c>
      <c r="B62" s="99" t="s">
        <v>724</v>
      </c>
      <c r="C62" s="100">
        <v>4530467</v>
      </c>
      <c r="D62" s="101" t="s">
        <v>725</v>
      </c>
      <c r="E62" s="102">
        <v>96</v>
      </c>
      <c r="F62" s="103" t="s">
        <v>726</v>
      </c>
      <c r="G62" s="104">
        <v>89.65</v>
      </c>
      <c r="H62" s="105" t="s">
        <v>727</v>
      </c>
      <c r="I62" s="106">
        <v>95.65</v>
      </c>
      <c r="J62" s="107" t="s">
        <v>728</v>
      </c>
      <c r="K62" s="108">
        <v>81.75</v>
      </c>
      <c r="L62" s="109" t="s">
        <v>729</v>
      </c>
      <c r="M62" s="110">
        <v>83</v>
      </c>
      <c r="N62" s="111" t="s">
        <v>730</v>
      </c>
      <c r="O62" s="112">
        <v>92.25</v>
      </c>
      <c r="P62" s="113" t="s">
        <v>731</v>
      </c>
      <c r="Q62" s="114">
        <v>92.35</v>
      </c>
      <c r="R62" s="115" t="s">
        <v>732</v>
      </c>
      <c r="S62" s="116">
        <v>89.75</v>
      </c>
      <c r="T62" s="101" t="s">
        <v>733</v>
      </c>
      <c r="U62" s="102">
        <v>87.1</v>
      </c>
      <c r="V62" s="95" t="s">
        <v>734</v>
      </c>
      <c r="W62" s="117">
        <v>87.6</v>
      </c>
      <c r="X62" s="97">
        <f t="shared" si="0"/>
        <v>895.1</v>
      </c>
      <c r="Y62" s="99" t="s">
        <v>1581</v>
      </c>
      <c r="Z62" s="563">
        <v>80.099999999999994</v>
      </c>
      <c r="AC62" s="565">
        <v>66.25</v>
      </c>
    </row>
    <row r="63" spans="1:29" x14ac:dyDescent="0.25">
      <c r="A63" s="98" t="s">
        <v>735</v>
      </c>
      <c r="B63" s="99" t="s">
        <v>736</v>
      </c>
      <c r="C63" s="100">
        <v>4530242</v>
      </c>
      <c r="D63" s="101" t="s">
        <v>737</v>
      </c>
      <c r="E63" s="102">
        <v>32.85</v>
      </c>
      <c r="F63" s="103" t="s">
        <v>738</v>
      </c>
      <c r="G63" s="104">
        <v>32.85</v>
      </c>
      <c r="H63" s="105" t="s">
        <v>739</v>
      </c>
      <c r="I63" s="106">
        <v>32.9</v>
      </c>
      <c r="J63" s="107" t="s">
        <v>740</v>
      </c>
      <c r="K63" s="108">
        <v>32.85</v>
      </c>
      <c r="L63" s="109" t="s">
        <v>741</v>
      </c>
      <c r="M63" s="110">
        <v>32.85</v>
      </c>
      <c r="N63" s="111" t="s">
        <v>742</v>
      </c>
      <c r="O63" s="112">
        <v>32.85</v>
      </c>
      <c r="P63" s="113" t="s">
        <v>743</v>
      </c>
      <c r="Q63" s="114">
        <v>32.85</v>
      </c>
      <c r="R63" s="115" t="s">
        <v>744</v>
      </c>
      <c r="S63" s="116">
        <v>32.9</v>
      </c>
      <c r="T63" s="101" t="s">
        <v>745</v>
      </c>
      <c r="U63" s="102">
        <v>32.85</v>
      </c>
      <c r="V63" s="95" t="s">
        <v>746</v>
      </c>
      <c r="W63" s="117">
        <v>32.85</v>
      </c>
      <c r="X63" s="97">
        <f t="shared" si="0"/>
        <v>328.6</v>
      </c>
      <c r="Y63" s="99" t="s">
        <v>1640</v>
      </c>
      <c r="Z63" s="563">
        <v>32.85</v>
      </c>
      <c r="AC63" s="565">
        <v>55.45</v>
      </c>
    </row>
    <row r="64" spans="1:29" x14ac:dyDescent="0.25">
      <c r="A64" s="98" t="s">
        <v>747</v>
      </c>
      <c r="B64" s="99" t="s">
        <v>748</v>
      </c>
      <c r="C64" s="100">
        <v>4530165</v>
      </c>
      <c r="D64" s="101" t="s">
        <v>749</v>
      </c>
      <c r="E64" s="102">
        <v>60.35</v>
      </c>
      <c r="F64" s="103" t="s">
        <v>750</v>
      </c>
      <c r="G64" s="104">
        <v>63.95</v>
      </c>
      <c r="H64" s="105" t="s">
        <v>751</v>
      </c>
      <c r="I64" s="106">
        <v>60.45</v>
      </c>
      <c r="J64" s="107" t="s">
        <v>752</v>
      </c>
      <c r="K64" s="108">
        <v>101.55</v>
      </c>
      <c r="L64" s="109" t="s">
        <v>753</v>
      </c>
      <c r="M64" s="110">
        <v>62.9</v>
      </c>
      <c r="N64" s="111" t="s">
        <v>754</v>
      </c>
      <c r="O64" s="112">
        <v>62.25</v>
      </c>
      <c r="P64" s="113" t="s">
        <v>755</v>
      </c>
      <c r="Q64" s="114">
        <v>60.9</v>
      </c>
      <c r="R64" s="115" t="s">
        <v>756</v>
      </c>
      <c r="S64" s="116">
        <v>59.7</v>
      </c>
      <c r="T64" s="101" t="s">
        <v>757</v>
      </c>
      <c r="U64" s="102">
        <v>62.05</v>
      </c>
      <c r="V64" s="95" t="s">
        <v>758</v>
      </c>
      <c r="W64" s="117">
        <v>62.15</v>
      </c>
      <c r="X64" s="97">
        <f t="shared" si="0"/>
        <v>656.24999999999989</v>
      </c>
      <c r="Y64" s="99" t="s">
        <v>1572</v>
      </c>
      <c r="Z64" s="563">
        <v>60.35</v>
      </c>
      <c r="AC64" s="565">
        <v>73.849999999999994</v>
      </c>
    </row>
    <row r="65" spans="1:29" x14ac:dyDescent="0.25">
      <c r="A65" s="98" t="s">
        <v>759</v>
      </c>
      <c r="B65" s="99" t="s">
        <v>760</v>
      </c>
      <c r="C65" s="100">
        <v>4530647</v>
      </c>
      <c r="D65" s="101" t="s">
        <v>761</v>
      </c>
      <c r="E65" s="102">
        <v>76.150000000000006</v>
      </c>
      <c r="F65" s="103" t="s">
        <v>762</v>
      </c>
      <c r="G65" s="104">
        <v>78.2</v>
      </c>
      <c r="H65" s="105" t="s">
        <v>763</v>
      </c>
      <c r="I65" s="106">
        <v>77.45</v>
      </c>
      <c r="J65" s="107" t="s">
        <v>764</v>
      </c>
      <c r="K65" s="108">
        <v>72.75</v>
      </c>
      <c r="L65" s="109" t="s">
        <v>765</v>
      </c>
      <c r="M65" s="110">
        <v>70.25</v>
      </c>
      <c r="N65" s="111" t="s">
        <v>766</v>
      </c>
      <c r="O65" s="112">
        <v>73.349999999999994</v>
      </c>
      <c r="P65" s="113" t="s">
        <v>767</v>
      </c>
      <c r="Q65" s="114">
        <v>74.150000000000006</v>
      </c>
      <c r="R65" s="115" t="s">
        <v>768</v>
      </c>
      <c r="S65" s="116">
        <v>70.75</v>
      </c>
      <c r="T65" s="101" t="s">
        <v>769</v>
      </c>
      <c r="U65" s="102">
        <v>74</v>
      </c>
      <c r="V65" s="95" t="s">
        <v>770</v>
      </c>
      <c r="W65" s="117">
        <v>68.650000000000006</v>
      </c>
      <c r="X65" s="97">
        <f t="shared" si="0"/>
        <v>735.69999999999993</v>
      </c>
      <c r="Y65" s="99" t="s">
        <v>1608</v>
      </c>
      <c r="Z65" s="563">
        <v>68.099999999999994</v>
      </c>
      <c r="AC65" s="565">
        <v>46.25</v>
      </c>
    </row>
    <row r="66" spans="1:29" x14ac:dyDescent="0.25">
      <c r="A66" s="98" t="s">
        <v>771</v>
      </c>
      <c r="B66" s="99" t="s">
        <v>772</v>
      </c>
      <c r="C66" s="100">
        <v>4296101</v>
      </c>
      <c r="D66" s="101" t="s">
        <v>773</v>
      </c>
      <c r="E66" s="102">
        <v>139.35</v>
      </c>
      <c r="F66" s="103" t="s">
        <v>774</v>
      </c>
      <c r="G66" s="104">
        <v>124.85</v>
      </c>
      <c r="H66" s="105" t="s">
        <v>775</v>
      </c>
      <c r="I66" s="106">
        <v>106.8</v>
      </c>
      <c r="J66" s="107" t="s">
        <v>776</v>
      </c>
      <c r="K66" s="108">
        <v>130.55000000000001</v>
      </c>
      <c r="L66" s="109" t="s">
        <v>777</v>
      </c>
      <c r="M66" s="110">
        <v>87.1</v>
      </c>
      <c r="N66" s="111" t="s">
        <v>778</v>
      </c>
      <c r="O66" s="112">
        <v>87.6</v>
      </c>
      <c r="P66" s="113" t="s">
        <v>779</v>
      </c>
      <c r="Q66" s="114">
        <v>77.55</v>
      </c>
      <c r="R66" s="115" t="s">
        <v>780</v>
      </c>
      <c r="S66" s="116">
        <v>84.3</v>
      </c>
      <c r="T66" s="101" t="s">
        <v>781</v>
      </c>
      <c r="U66" s="102">
        <v>90.2</v>
      </c>
      <c r="V66" s="95" t="s">
        <v>782</v>
      </c>
      <c r="W66" s="117">
        <v>107.05</v>
      </c>
      <c r="X66" s="97">
        <f t="shared" si="0"/>
        <v>1035.3499999999999</v>
      </c>
      <c r="Y66" s="99" t="s">
        <v>1646</v>
      </c>
      <c r="Z66" s="563">
        <v>95.4</v>
      </c>
      <c r="AC66" s="565">
        <v>69.900000000000006</v>
      </c>
    </row>
    <row r="67" spans="1:29" x14ac:dyDescent="0.25">
      <c r="A67" s="98" t="s">
        <v>783</v>
      </c>
      <c r="B67" s="99" t="s">
        <v>772</v>
      </c>
      <c r="C67" s="100">
        <v>4293131</v>
      </c>
      <c r="D67" s="101" t="s">
        <v>784</v>
      </c>
      <c r="E67" s="102">
        <v>89.65</v>
      </c>
      <c r="F67" s="103" t="s">
        <v>785</v>
      </c>
      <c r="G67" s="104">
        <v>87.65</v>
      </c>
      <c r="H67" s="105" t="s">
        <v>786</v>
      </c>
      <c r="I67" s="106">
        <v>83.8</v>
      </c>
      <c r="J67" s="107" t="s">
        <v>787</v>
      </c>
      <c r="K67" s="108">
        <v>92.1</v>
      </c>
      <c r="L67" s="109" t="s">
        <v>788</v>
      </c>
      <c r="M67" s="110">
        <v>81.849999999999994</v>
      </c>
      <c r="N67" s="111" t="s">
        <v>789</v>
      </c>
      <c r="O67" s="112">
        <v>84.9</v>
      </c>
      <c r="P67" s="113" t="s">
        <v>790</v>
      </c>
      <c r="Q67" s="114">
        <v>77.400000000000006</v>
      </c>
      <c r="R67" s="115" t="s">
        <v>791</v>
      </c>
      <c r="S67" s="116">
        <v>84.05</v>
      </c>
      <c r="T67" s="101" t="s">
        <v>792</v>
      </c>
      <c r="U67" s="102">
        <v>112.5</v>
      </c>
      <c r="V67" s="95" t="s">
        <v>793</v>
      </c>
      <c r="W67" s="117">
        <v>88.6</v>
      </c>
      <c r="X67" s="97">
        <f t="shared" si="0"/>
        <v>882.5</v>
      </c>
      <c r="Y67" s="99" t="s">
        <v>1610</v>
      </c>
      <c r="Z67" s="563">
        <v>84.85</v>
      </c>
      <c r="AC67" s="565">
        <v>42.9</v>
      </c>
    </row>
    <row r="68" spans="1:29" x14ac:dyDescent="0.25">
      <c r="A68" s="98" t="s">
        <v>794</v>
      </c>
      <c r="B68" s="99" t="s">
        <v>772</v>
      </c>
      <c r="C68" s="100">
        <v>4296086</v>
      </c>
      <c r="D68" s="101" t="s">
        <v>795</v>
      </c>
      <c r="E68" s="102">
        <v>366.6</v>
      </c>
      <c r="F68" s="103" t="s">
        <v>796</v>
      </c>
      <c r="G68" s="104">
        <v>368.35</v>
      </c>
      <c r="H68" s="105" t="s">
        <v>797</v>
      </c>
      <c r="I68" s="106">
        <v>367</v>
      </c>
      <c r="J68" s="107" t="s">
        <v>798</v>
      </c>
      <c r="K68" s="108">
        <v>367.8</v>
      </c>
      <c r="L68" s="109" t="s">
        <v>799</v>
      </c>
      <c r="M68" s="110">
        <v>366.6</v>
      </c>
      <c r="N68" s="111" t="s">
        <v>800</v>
      </c>
      <c r="O68" s="112">
        <v>365.5</v>
      </c>
      <c r="P68" s="113" t="s">
        <v>801</v>
      </c>
      <c r="Q68" s="114">
        <v>367.45</v>
      </c>
      <c r="R68" s="115" t="s">
        <v>802</v>
      </c>
      <c r="S68" s="116">
        <v>366.7</v>
      </c>
      <c r="T68" s="101" t="s">
        <v>803</v>
      </c>
      <c r="U68" s="102">
        <v>366.75</v>
      </c>
      <c r="V68" s="95" t="s">
        <v>804</v>
      </c>
      <c r="W68" s="117">
        <v>366.45</v>
      </c>
      <c r="X68" s="97">
        <f t="shared" si="0"/>
        <v>3669.1999999999994</v>
      </c>
      <c r="Y68" s="99" t="s">
        <v>1638</v>
      </c>
      <c r="Z68" s="563">
        <v>366.8</v>
      </c>
      <c r="AC68" s="565">
        <v>40.049999999999997</v>
      </c>
    </row>
    <row r="69" spans="1:29" x14ac:dyDescent="0.25">
      <c r="A69" s="98" t="s">
        <v>805</v>
      </c>
      <c r="B69" s="99" t="s">
        <v>806</v>
      </c>
      <c r="C69" s="100">
        <v>4531942</v>
      </c>
      <c r="D69" s="101" t="s">
        <v>807</v>
      </c>
      <c r="E69" s="102">
        <v>72.900000000000006</v>
      </c>
      <c r="F69" s="103" t="s">
        <v>808</v>
      </c>
      <c r="G69" s="104">
        <v>65.099999999999994</v>
      </c>
      <c r="H69" s="105" t="s">
        <v>809</v>
      </c>
      <c r="I69" s="106">
        <v>72.650000000000006</v>
      </c>
      <c r="J69" s="107" t="s">
        <v>810</v>
      </c>
      <c r="K69" s="108">
        <v>79.150000000000006</v>
      </c>
      <c r="L69" s="109" t="s">
        <v>811</v>
      </c>
      <c r="M69" s="110">
        <v>72.45</v>
      </c>
      <c r="N69" s="111" t="s">
        <v>812</v>
      </c>
      <c r="O69" s="112">
        <v>67.3</v>
      </c>
      <c r="P69" s="113" t="s">
        <v>813</v>
      </c>
      <c r="Q69" s="114">
        <v>56.75</v>
      </c>
      <c r="R69" s="115" t="s">
        <v>814</v>
      </c>
      <c r="S69" s="116">
        <v>54.9</v>
      </c>
      <c r="T69" s="101" t="s">
        <v>815</v>
      </c>
      <c r="U69" s="102">
        <v>54.9</v>
      </c>
      <c r="V69" s="95" t="s">
        <v>816</v>
      </c>
      <c r="W69" s="117">
        <v>54.9</v>
      </c>
      <c r="X69" s="97">
        <f t="shared" si="0"/>
        <v>651</v>
      </c>
      <c r="Y69" s="99" t="s">
        <v>1580</v>
      </c>
      <c r="Z69" s="563">
        <v>62.15</v>
      </c>
      <c r="AC69" s="565">
        <v>122.5</v>
      </c>
    </row>
    <row r="70" spans="1:29" x14ac:dyDescent="0.25">
      <c r="A70" s="98" t="s">
        <v>817</v>
      </c>
      <c r="B70" s="99" t="s">
        <v>806</v>
      </c>
      <c r="C70" s="100">
        <v>4531528</v>
      </c>
      <c r="D70" s="101" t="s">
        <v>818</v>
      </c>
      <c r="E70" s="102">
        <v>93.15</v>
      </c>
      <c r="F70" s="103" t="s">
        <v>819</v>
      </c>
      <c r="G70" s="104">
        <v>77.8</v>
      </c>
      <c r="H70" s="105" t="s">
        <v>820</v>
      </c>
      <c r="I70" s="106">
        <v>86.9</v>
      </c>
      <c r="J70" s="107" t="s">
        <v>821</v>
      </c>
      <c r="K70" s="108">
        <v>94.1</v>
      </c>
      <c r="L70" s="109" t="s">
        <v>822</v>
      </c>
      <c r="M70" s="110">
        <v>95.15</v>
      </c>
      <c r="N70" s="111" t="s">
        <v>823</v>
      </c>
      <c r="O70" s="112">
        <v>98.6</v>
      </c>
      <c r="P70" s="113" t="s">
        <v>824</v>
      </c>
      <c r="Q70" s="114">
        <v>82.35</v>
      </c>
      <c r="R70" s="115" t="s">
        <v>825</v>
      </c>
      <c r="S70" s="116">
        <v>85</v>
      </c>
      <c r="T70" s="101" t="s">
        <v>826</v>
      </c>
      <c r="U70" s="102">
        <v>116.5</v>
      </c>
      <c r="V70" s="95" t="s">
        <v>827</v>
      </c>
      <c r="W70" s="117">
        <v>83.8</v>
      </c>
      <c r="X70" s="97">
        <f t="shared" si="0"/>
        <v>913.35</v>
      </c>
      <c r="Y70" s="99" t="s">
        <v>1627</v>
      </c>
      <c r="Z70" s="563">
        <v>85.45</v>
      </c>
      <c r="AC70" s="565">
        <v>75.599999999999994</v>
      </c>
    </row>
    <row r="71" spans="1:29" x14ac:dyDescent="0.25">
      <c r="A71" s="98" t="s">
        <v>828</v>
      </c>
      <c r="B71" s="99" t="s">
        <v>829</v>
      </c>
      <c r="C71" s="100">
        <v>4200219</v>
      </c>
      <c r="D71" s="101" t="s">
        <v>830</v>
      </c>
      <c r="E71" s="102">
        <v>84.5</v>
      </c>
      <c r="F71" s="103" t="s">
        <v>831</v>
      </c>
      <c r="G71" s="104">
        <v>82.25</v>
      </c>
      <c r="H71" s="105" t="s">
        <v>832</v>
      </c>
      <c r="I71" s="106">
        <v>62.5</v>
      </c>
      <c r="J71" s="107" t="s">
        <v>833</v>
      </c>
      <c r="K71" s="108">
        <v>71.8</v>
      </c>
      <c r="L71" s="109" t="s">
        <v>834</v>
      </c>
      <c r="M71" s="110">
        <v>73.95</v>
      </c>
      <c r="N71" s="111" t="s">
        <v>835</v>
      </c>
      <c r="O71" s="112">
        <v>71.099999999999994</v>
      </c>
      <c r="P71" s="113" t="s">
        <v>836</v>
      </c>
      <c r="Q71" s="114">
        <v>80.900000000000006</v>
      </c>
      <c r="R71" s="115" t="s">
        <v>837</v>
      </c>
      <c r="S71" s="116">
        <v>73.599999999999994</v>
      </c>
      <c r="T71" s="101" t="s">
        <v>838</v>
      </c>
      <c r="U71" s="102">
        <v>83.3</v>
      </c>
      <c r="V71" s="95" t="s">
        <v>839</v>
      </c>
      <c r="W71" s="117">
        <v>63.4</v>
      </c>
      <c r="X71" s="97">
        <f t="shared" si="0"/>
        <v>747.3</v>
      </c>
      <c r="Y71" s="99" t="s">
        <v>1613</v>
      </c>
      <c r="Z71" s="563">
        <v>66.25</v>
      </c>
      <c r="AC71" s="565">
        <v>63.3</v>
      </c>
    </row>
    <row r="72" spans="1:29" x14ac:dyDescent="0.25">
      <c r="A72" s="98" t="s">
        <v>840</v>
      </c>
      <c r="B72" s="99" t="s">
        <v>841</v>
      </c>
      <c r="C72" s="100">
        <v>4533052</v>
      </c>
      <c r="D72" s="101" t="s">
        <v>842</v>
      </c>
      <c r="E72" s="102">
        <v>32.85</v>
      </c>
      <c r="F72" s="103" t="s">
        <v>843</v>
      </c>
      <c r="G72" s="104">
        <v>32.85</v>
      </c>
      <c r="H72" s="105" t="s">
        <v>844</v>
      </c>
      <c r="I72" s="106">
        <v>32.9</v>
      </c>
      <c r="J72" s="107" t="s">
        <v>845</v>
      </c>
      <c r="K72" s="108">
        <v>32.85</v>
      </c>
      <c r="L72" s="109" t="s">
        <v>846</v>
      </c>
      <c r="M72" s="110">
        <v>32.85</v>
      </c>
      <c r="N72" s="111" t="s">
        <v>847</v>
      </c>
      <c r="O72" s="112">
        <v>32.85</v>
      </c>
      <c r="P72" s="113" t="s">
        <v>848</v>
      </c>
      <c r="Q72" s="114">
        <v>32.85</v>
      </c>
      <c r="R72" s="115" t="s">
        <v>849</v>
      </c>
      <c r="S72" s="116">
        <v>32.9</v>
      </c>
      <c r="T72" s="101" t="s">
        <v>850</v>
      </c>
      <c r="U72" s="102">
        <v>32.85</v>
      </c>
      <c r="V72" s="95" t="s">
        <v>851</v>
      </c>
      <c r="W72" s="117">
        <v>32.85</v>
      </c>
      <c r="X72" s="97">
        <f t="shared" si="0"/>
        <v>328.6</v>
      </c>
      <c r="Y72" s="99" t="s">
        <v>1604</v>
      </c>
      <c r="Z72" s="563">
        <v>32.85</v>
      </c>
      <c r="AC72" s="565">
        <v>41.9</v>
      </c>
    </row>
    <row r="73" spans="1:29" x14ac:dyDescent="0.25">
      <c r="A73" s="98" t="s">
        <v>852</v>
      </c>
      <c r="B73" s="99" t="s">
        <v>853</v>
      </c>
      <c r="C73" s="100">
        <v>4531096</v>
      </c>
      <c r="D73" s="101" t="s">
        <v>854</v>
      </c>
      <c r="E73" s="102">
        <v>37.799999999999997</v>
      </c>
      <c r="F73" s="103" t="s">
        <v>855</v>
      </c>
      <c r="G73" s="104">
        <v>37.75</v>
      </c>
      <c r="H73" s="105" t="s">
        <v>856</v>
      </c>
      <c r="I73" s="106">
        <v>37.75</v>
      </c>
      <c r="J73" s="107" t="s">
        <v>857</v>
      </c>
      <c r="K73" s="108">
        <v>37.799999999999997</v>
      </c>
      <c r="L73" s="109" t="s">
        <v>858</v>
      </c>
      <c r="M73" s="110">
        <v>37.75</v>
      </c>
      <c r="N73" s="111" t="s">
        <v>859</v>
      </c>
      <c r="O73" s="112">
        <v>37.799999999999997</v>
      </c>
      <c r="P73" s="113" t="s">
        <v>860</v>
      </c>
      <c r="Q73" s="114">
        <v>37.75</v>
      </c>
      <c r="R73" s="115" t="s">
        <v>861</v>
      </c>
      <c r="S73" s="116">
        <v>37.75</v>
      </c>
      <c r="T73" s="101" t="s">
        <v>862</v>
      </c>
      <c r="U73" s="102">
        <v>37.799999999999997</v>
      </c>
      <c r="V73" s="95" t="s">
        <v>863</v>
      </c>
      <c r="W73" s="117">
        <v>37.75</v>
      </c>
      <c r="X73" s="97">
        <f t="shared" ref="X73:X97" si="1">SUM(E73+G73+I73+K73+M73+O73+Q73+S73+U73+W73)</f>
        <v>377.7</v>
      </c>
      <c r="Y73" s="99" t="s">
        <v>1569</v>
      </c>
      <c r="Z73" s="563">
        <v>37.799999999999997</v>
      </c>
      <c r="AC73" s="565">
        <v>58.15</v>
      </c>
    </row>
    <row r="74" spans="1:29" x14ac:dyDescent="0.25">
      <c r="A74" s="98" t="s">
        <v>864</v>
      </c>
      <c r="B74" s="99" t="s">
        <v>865</v>
      </c>
      <c r="C74" s="100">
        <v>4292251</v>
      </c>
      <c r="D74" s="101" t="s">
        <v>866</v>
      </c>
      <c r="E74" s="102">
        <v>55.45</v>
      </c>
      <c r="F74" s="103" t="s">
        <v>867</v>
      </c>
      <c r="G74" s="104">
        <v>55.5</v>
      </c>
      <c r="H74" s="105" t="s">
        <v>868</v>
      </c>
      <c r="I74" s="106">
        <v>55.45</v>
      </c>
      <c r="J74" s="107" t="s">
        <v>869</v>
      </c>
      <c r="K74" s="108">
        <v>55.5</v>
      </c>
      <c r="L74" s="109" t="s">
        <v>870</v>
      </c>
      <c r="M74" s="110">
        <v>55.5</v>
      </c>
      <c r="N74" s="111" t="s">
        <v>871</v>
      </c>
      <c r="O74" s="112">
        <v>55.45</v>
      </c>
      <c r="P74" s="113" t="s">
        <v>872</v>
      </c>
      <c r="Q74" s="114">
        <v>55.5</v>
      </c>
      <c r="R74" s="115" t="s">
        <v>873</v>
      </c>
      <c r="S74" s="116">
        <v>55.45</v>
      </c>
      <c r="T74" s="101" t="s">
        <v>874</v>
      </c>
      <c r="U74" s="102">
        <v>55.5</v>
      </c>
      <c r="V74" s="95" t="s">
        <v>875</v>
      </c>
      <c r="W74" s="117">
        <v>55.5</v>
      </c>
      <c r="X74" s="97">
        <f t="shared" si="1"/>
        <v>554.79999999999995</v>
      </c>
      <c r="Y74" s="99" t="s">
        <v>1614</v>
      </c>
      <c r="Z74" s="563">
        <v>55.45</v>
      </c>
      <c r="AC74" s="565">
        <v>63.85</v>
      </c>
    </row>
    <row r="75" spans="1:29" s="18" customFormat="1" x14ac:dyDescent="0.25">
      <c r="A75" s="567" t="s">
        <v>876</v>
      </c>
      <c r="B75" s="536" t="s">
        <v>865</v>
      </c>
      <c r="C75" s="568">
        <v>4200217</v>
      </c>
      <c r="D75" s="569" t="s">
        <v>877</v>
      </c>
      <c r="E75" s="570">
        <v>89.75</v>
      </c>
      <c r="F75" s="571" t="s">
        <v>878</v>
      </c>
      <c r="G75" s="572">
        <v>74.7</v>
      </c>
      <c r="H75" s="573" t="s">
        <v>879</v>
      </c>
      <c r="I75" s="574">
        <v>68.45</v>
      </c>
      <c r="J75" s="575" t="s">
        <v>880</v>
      </c>
      <c r="K75" s="576">
        <v>75.900000000000006</v>
      </c>
      <c r="L75" s="577" t="s">
        <v>881</v>
      </c>
      <c r="M75" s="578">
        <v>64.150000000000006</v>
      </c>
      <c r="N75" s="579" t="s">
        <v>882</v>
      </c>
      <c r="O75" s="580">
        <v>68.849999999999994</v>
      </c>
      <c r="P75" s="581" t="s">
        <v>883</v>
      </c>
      <c r="Q75" s="582">
        <v>65.849999999999994</v>
      </c>
      <c r="R75" s="583" t="s">
        <v>884</v>
      </c>
      <c r="S75" s="584">
        <v>59.9</v>
      </c>
      <c r="T75" s="569" t="s">
        <v>885</v>
      </c>
      <c r="U75" s="570">
        <v>62.55</v>
      </c>
      <c r="V75" s="585" t="s">
        <v>886</v>
      </c>
      <c r="W75" s="586">
        <v>64.2</v>
      </c>
      <c r="X75" s="587">
        <f t="shared" si="1"/>
        <v>694.3</v>
      </c>
      <c r="Y75" s="536" t="s">
        <v>1607</v>
      </c>
      <c r="Z75" s="588">
        <v>69.2</v>
      </c>
      <c r="AC75" s="589">
        <v>186.85</v>
      </c>
    </row>
    <row r="76" spans="1:29" x14ac:dyDescent="0.25">
      <c r="A76" s="98" t="s">
        <v>887</v>
      </c>
      <c r="B76" s="99" t="s">
        <v>888</v>
      </c>
      <c r="C76" s="100">
        <v>4654914</v>
      </c>
      <c r="D76" s="101" t="s">
        <v>889</v>
      </c>
      <c r="E76" s="102">
        <v>186</v>
      </c>
      <c r="F76" s="103" t="s">
        <v>890</v>
      </c>
      <c r="G76" s="104">
        <v>181.3</v>
      </c>
      <c r="H76" s="105" t="s">
        <v>891</v>
      </c>
      <c r="I76" s="106">
        <v>176.1</v>
      </c>
      <c r="J76" s="107" t="s">
        <v>892</v>
      </c>
      <c r="K76" s="108">
        <v>177.85</v>
      </c>
      <c r="L76" s="109" t="s">
        <v>893</v>
      </c>
      <c r="M76" s="110">
        <v>178.1</v>
      </c>
      <c r="N76" s="111" t="s">
        <v>894</v>
      </c>
      <c r="O76" s="112">
        <v>185.6</v>
      </c>
      <c r="P76" s="113" t="s">
        <v>895</v>
      </c>
      <c r="Q76" s="114">
        <v>197.3</v>
      </c>
      <c r="R76" s="115" t="s">
        <v>896</v>
      </c>
      <c r="S76" s="116">
        <v>197.15</v>
      </c>
      <c r="T76" s="101" t="s">
        <v>897</v>
      </c>
      <c r="U76" s="102">
        <v>195.95</v>
      </c>
      <c r="V76" s="95" t="s">
        <v>898</v>
      </c>
      <c r="W76" s="117">
        <v>192.5</v>
      </c>
      <c r="X76" s="97">
        <f t="shared" si="1"/>
        <v>1867.8500000000001</v>
      </c>
      <c r="Y76" s="99" t="s">
        <v>1596</v>
      </c>
      <c r="Z76" s="563">
        <v>193.15</v>
      </c>
      <c r="AC76" s="565">
        <v>85.45</v>
      </c>
    </row>
    <row r="77" spans="1:29" x14ac:dyDescent="0.25">
      <c r="A77" s="98" t="s">
        <v>899</v>
      </c>
      <c r="B77" s="99" t="s">
        <v>900</v>
      </c>
      <c r="C77" s="100">
        <v>4658748</v>
      </c>
      <c r="D77" s="101" t="s">
        <v>901</v>
      </c>
      <c r="E77" s="102">
        <v>94.85</v>
      </c>
      <c r="F77" s="103" t="s">
        <v>902</v>
      </c>
      <c r="G77" s="104">
        <v>90.65</v>
      </c>
      <c r="H77" s="105" t="s">
        <v>903</v>
      </c>
      <c r="I77" s="106">
        <v>83.45</v>
      </c>
      <c r="J77" s="107" t="s">
        <v>904</v>
      </c>
      <c r="K77" s="108">
        <v>89.85</v>
      </c>
      <c r="L77" s="109" t="s">
        <v>905</v>
      </c>
      <c r="M77" s="110">
        <v>95.602000000000004</v>
      </c>
      <c r="N77" s="111" t="s">
        <v>906</v>
      </c>
      <c r="O77" s="112">
        <v>91.9</v>
      </c>
      <c r="P77" s="113" t="s">
        <v>907</v>
      </c>
      <c r="Q77" s="114">
        <v>107.1</v>
      </c>
      <c r="R77" s="115" t="s">
        <v>908</v>
      </c>
      <c r="S77" s="116">
        <v>100.85</v>
      </c>
      <c r="T77" s="101" t="s">
        <v>909</v>
      </c>
      <c r="U77" s="102">
        <v>101.8</v>
      </c>
      <c r="V77" s="95" t="s">
        <v>910</v>
      </c>
      <c r="W77" s="117">
        <v>97.35</v>
      </c>
      <c r="X77" s="97">
        <f t="shared" si="1"/>
        <v>953.40199999999993</v>
      </c>
      <c r="Y77" s="99" t="s">
        <v>1591</v>
      </c>
      <c r="Z77" s="563">
        <v>107.3</v>
      </c>
      <c r="AC77" s="565">
        <v>828.4</v>
      </c>
    </row>
    <row r="78" spans="1:29" x14ac:dyDescent="0.25">
      <c r="A78" s="98" t="s">
        <v>911</v>
      </c>
      <c r="B78" s="99" t="s">
        <v>912</v>
      </c>
      <c r="C78" s="100">
        <v>4299927</v>
      </c>
      <c r="D78" s="101" t="s">
        <v>913</v>
      </c>
      <c r="E78" s="102">
        <v>1028.5999999999999</v>
      </c>
      <c r="F78" s="103" t="s">
        <v>914</v>
      </c>
      <c r="G78" s="104">
        <v>1028.5999999999999</v>
      </c>
      <c r="H78" s="105" t="s">
        <v>915</v>
      </c>
      <c r="I78" s="106">
        <v>1028.55</v>
      </c>
      <c r="J78" s="107" t="s">
        <v>916</v>
      </c>
      <c r="K78" s="108">
        <v>1028.5999999999999</v>
      </c>
      <c r="L78" s="109" t="s">
        <v>917</v>
      </c>
      <c r="M78" s="110">
        <v>1028.5999999999999</v>
      </c>
      <c r="N78" s="111" t="s">
        <v>918</v>
      </c>
      <c r="O78" s="112">
        <v>1028.5999999999999</v>
      </c>
      <c r="P78" s="113" t="s">
        <v>919</v>
      </c>
      <c r="Q78" s="114">
        <v>1028.5999999999999</v>
      </c>
      <c r="R78" s="115" t="s">
        <v>920</v>
      </c>
      <c r="S78" s="116">
        <v>1028.55</v>
      </c>
      <c r="T78" s="101" t="s">
        <v>921</v>
      </c>
      <c r="U78" s="102">
        <v>1028.5999999999999</v>
      </c>
      <c r="V78" s="95" t="s">
        <v>922</v>
      </c>
      <c r="W78" s="117">
        <v>1028.5999999999999</v>
      </c>
      <c r="X78" s="97">
        <f t="shared" si="1"/>
        <v>10285.900000000001</v>
      </c>
      <c r="Y78" s="99" t="s">
        <v>1574</v>
      </c>
      <c r="Z78" s="563">
        <v>1028.5999999999999</v>
      </c>
      <c r="AC78" s="565">
        <v>47.85</v>
      </c>
    </row>
    <row r="79" spans="1:29" x14ac:dyDescent="0.25">
      <c r="A79" s="98" t="s">
        <v>923</v>
      </c>
      <c r="B79" s="99" t="s">
        <v>924</v>
      </c>
      <c r="C79" s="100">
        <v>4690701</v>
      </c>
      <c r="D79" s="101" t="s">
        <v>925</v>
      </c>
      <c r="E79" s="102">
        <v>345.4</v>
      </c>
      <c r="F79" s="103" t="s">
        <v>926</v>
      </c>
      <c r="G79" s="104">
        <v>345.4</v>
      </c>
      <c r="H79" s="105" t="s">
        <v>927</v>
      </c>
      <c r="I79" s="106">
        <v>345.4</v>
      </c>
      <c r="J79" s="107" t="s">
        <v>928</v>
      </c>
      <c r="K79" s="108">
        <v>331.85</v>
      </c>
      <c r="L79" s="109" t="s">
        <v>929</v>
      </c>
      <c r="M79" s="110">
        <v>345.4</v>
      </c>
      <c r="N79" s="111" t="s">
        <v>930</v>
      </c>
      <c r="O79" s="112">
        <v>345.4</v>
      </c>
      <c r="P79" s="113" t="s">
        <v>931</v>
      </c>
      <c r="Q79" s="114">
        <v>345.35</v>
      </c>
      <c r="R79" s="115" t="s">
        <v>932</v>
      </c>
      <c r="S79" s="116">
        <v>345.4</v>
      </c>
      <c r="T79" s="101" t="s">
        <v>933</v>
      </c>
      <c r="U79" s="102">
        <v>345.4</v>
      </c>
      <c r="V79" s="95" t="s">
        <v>934</v>
      </c>
      <c r="W79" s="117">
        <v>345.4</v>
      </c>
      <c r="X79" s="97">
        <f t="shared" si="1"/>
        <v>3440.4</v>
      </c>
      <c r="Y79" s="99" t="s">
        <v>1587</v>
      </c>
      <c r="Z79" s="563">
        <v>345.4</v>
      </c>
      <c r="AC79" s="565">
        <v>72.599999999999994</v>
      </c>
    </row>
    <row r="80" spans="1:29" x14ac:dyDescent="0.25">
      <c r="A80" s="98" t="s">
        <v>935</v>
      </c>
      <c r="B80" s="99" t="s">
        <v>936</v>
      </c>
      <c r="C80" s="100">
        <v>4297847</v>
      </c>
      <c r="D80" s="101" t="s">
        <v>937</v>
      </c>
      <c r="E80" s="102">
        <v>42.9</v>
      </c>
      <c r="F80" s="103" t="s">
        <v>938</v>
      </c>
      <c r="G80" s="104">
        <v>42.9</v>
      </c>
      <c r="H80" s="105" t="s">
        <v>939</v>
      </c>
      <c r="I80" s="106">
        <v>42.95</v>
      </c>
      <c r="J80" s="107" t="s">
        <v>940</v>
      </c>
      <c r="K80" s="108">
        <v>42.9</v>
      </c>
      <c r="L80" s="109" t="s">
        <v>941</v>
      </c>
      <c r="M80" s="110">
        <v>42.9</v>
      </c>
      <c r="N80" s="111" t="s">
        <v>942</v>
      </c>
      <c r="O80" s="112">
        <v>42.9</v>
      </c>
      <c r="P80" s="113" t="s">
        <v>943</v>
      </c>
      <c r="Q80" s="114">
        <v>42.9</v>
      </c>
      <c r="R80" s="115" t="s">
        <v>944</v>
      </c>
      <c r="S80" s="116">
        <v>42.95</v>
      </c>
      <c r="T80" s="101" t="s">
        <v>945</v>
      </c>
      <c r="U80" s="102">
        <v>42.9</v>
      </c>
      <c r="V80" s="95" t="s">
        <v>946</v>
      </c>
      <c r="W80" s="117">
        <v>42.9</v>
      </c>
      <c r="X80" s="97">
        <f t="shared" si="1"/>
        <v>429.09999999999991</v>
      </c>
      <c r="Y80" s="99" t="s">
        <v>1618</v>
      </c>
      <c r="Z80" s="563">
        <v>42.9</v>
      </c>
      <c r="AC80" s="565">
        <v>64.2</v>
      </c>
    </row>
    <row r="81" spans="1:29" x14ac:dyDescent="0.25">
      <c r="A81" s="98" t="s">
        <v>947</v>
      </c>
      <c r="B81" s="99" t="s">
        <v>948</v>
      </c>
      <c r="C81" s="100">
        <v>4533171</v>
      </c>
      <c r="D81" s="101" t="s">
        <v>949</v>
      </c>
      <c r="E81" s="102">
        <v>27.95</v>
      </c>
      <c r="F81" s="103" t="s">
        <v>950</v>
      </c>
      <c r="G81" s="104">
        <v>27.95</v>
      </c>
      <c r="H81" s="105" t="s">
        <v>951</v>
      </c>
      <c r="I81" s="106">
        <v>27.95</v>
      </c>
      <c r="J81" s="107" t="s">
        <v>952</v>
      </c>
      <c r="K81" s="108">
        <v>27.95</v>
      </c>
      <c r="L81" s="109" t="s">
        <v>953</v>
      </c>
      <c r="M81" s="110">
        <v>27.95</v>
      </c>
      <c r="N81" s="111" t="s">
        <v>954</v>
      </c>
      <c r="O81" s="112">
        <v>27.95</v>
      </c>
      <c r="P81" s="113" t="s">
        <v>955</v>
      </c>
      <c r="Q81" s="114">
        <v>27.95</v>
      </c>
      <c r="R81" s="115" t="s">
        <v>956</v>
      </c>
      <c r="S81" s="116">
        <v>27.95</v>
      </c>
      <c r="T81" s="101" t="s">
        <v>957</v>
      </c>
      <c r="U81" s="102">
        <v>27.95</v>
      </c>
      <c r="V81" s="95" t="s">
        <v>958</v>
      </c>
      <c r="W81" s="117">
        <v>27.95</v>
      </c>
      <c r="X81" s="97">
        <f t="shared" si="1"/>
        <v>279.49999999999994</v>
      </c>
      <c r="Y81" s="99" t="s">
        <v>1603</v>
      </c>
      <c r="Z81" s="563">
        <v>27.95</v>
      </c>
      <c r="AC81" s="565">
        <v>120.8</v>
      </c>
    </row>
    <row r="82" spans="1:29" x14ac:dyDescent="0.25">
      <c r="A82" s="98" t="s">
        <v>959</v>
      </c>
      <c r="B82" s="99" t="s">
        <v>960</v>
      </c>
      <c r="C82" s="100">
        <v>4297178</v>
      </c>
      <c r="D82" s="101" t="s">
        <v>961</v>
      </c>
      <c r="E82" s="102">
        <v>42.9</v>
      </c>
      <c r="F82" s="103" t="s">
        <v>962</v>
      </c>
      <c r="G82" s="104">
        <v>42.9</v>
      </c>
      <c r="H82" s="105" t="s">
        <v>963</v>
      </c>
      <c r="I82" s="106">
        <v>42.9</v>
      </c>
      <c r="J82" s="107" t="s">
        <v>964</v>
      </c>
      <c r="K82" s="108">
        <v>42.95</v>
      </c>
      <c r="L82" s="109" t="s">
        <v>965</v>
      </c>
      <c r="M82" s="110">
        <v>42.9</v>
      </c>
      <c r="N82" s="111" t="s">
        <v>966</v>
      </c>
      <c r="O82" s="112">
        <v>42.9</v>
      </c>
      <c r="P82" s="113" t="s">
        <v>967</v>
      </c>
      <c r="Q82" s="114">
        <v>42.9</v>
      </c>
      <c r="R82" s="115" t="s">
        <v>968</v>
      </c>
      <c r="S82" s="116">
        <v>42.9</v>
      </c>
      <c r="T82" s="101" t="s">
        <v>969</v>
      </c>
      <c r="U82" s="102">
        <v>42.95</v>
      </c>
      <c r="V82" s="95" t="s">
        <v>970</v>
      </c>
      <c r="W82" s="117">
        <v>42.9</v>
      </c>
      <c r="X82" s="97">
        <f t="shared" si="1"/>
        <v>429.09999999999991</v>
      </c>
      <c r="Y82" s="99" t="s">
        <v>1588</v>
      </c>
      <c r="Z82" s="563">
        <v>42.9</v>
      </c>
      <c r="AC82" s="565">
        <v>57.15</v>
      </c>
    </row>
    <row r="83" spans="1:29" x14ac:dyDescent="0.25">
      <c r="A83" s="98" t="s">
        <v>971</v>
      </c>
      <c r="B83" s="99" t="s">
        <v>972</v>
      </c>
      <c r="C83" s="100">
        <v>4201590</v>
      </c>
      <c r="D83" s="101" t="s">
        <v>973</v>
      </c>
      <c r="E83" s="102">
        <v>68.25</v>
      </c>
      <c r="F83" s="103" t="s">
        <v>974</v>
      </c>
      <c r="G83" s="104">
        <v>70.3</v>
      </c>
      <c r="H83" s="105" t="s">
        <v>975</v>
      </c>
      <c r="I83" s="106">
        <v>65.599999999999994</v>
      </c>
      <c r="J83" s="107" t="s">
        <v>976</v>
      </c>
      <c r="K83" s="108">
        <v>62.25</v>
      </c>
      <c r="L83" s="109" t="s">
        <v>977</v>
      </c>
      <c r="M83" s="110">
        <v>65.7</v>
      </c>
      <c r="N83" s="111" t="s">
        <v>978</v>
      </c>
      <c r="O83" s="112">
        <v>70.849999999999994</v>
      </c>
      <c r="P83" s="113" t="s">
        <v>979</v>
      </c>
      <c r="Q83" s="114">
        <v>64.05</v>
      </c>
      <c r="R83" s="115" t="s">
        <v>980</v>
      </c>
      <c r="S83" s="116">
        <v>67.95</v>
      </c>
      <c r="T83" s="101" t="s">
        <v>981</v>
      </c>
      <c r="U83" s="102">
        <v>67</v>
      </c>
      <c r="V83" s="95" t="s">
        <v>982</v>
      </c>
      <c r="W83" s="117">
        <v>65.849999999999994</v>
      </c>
      <c r="X83" s="97">
        <f t="shared" si="1"/>
        <v>667.8</v>
      </c>
      <c r="Y83" s="99" t="s">
        <v>1631</v>
      </c>
      <c r="Z83" s="563">
        <v>64.2</v>
      </c>
      <c r="AC83" s="565">
        <v>48.35</v>
      </c>
    </row>
    <row r="84" spans="1:29" x14ac:dyDescent="0.25">
      <c r="A84" s="98" t="s">
        <v>983</v>
      </c>
      <c r="B84" s="99" t="s">
        <v>984</v>
      </c>
      <c r="C84" s="100">
        <v>4297435</v>
      </c>
      <c r="D84" s="101" t="s">
        <v>985</v>
      </c>
      <c r="E84" s="102">
        <v>335.35</v>
      </c>
      <c r="F84" s="103" t="s">
        <v>986</v>
      </c>
      <c r="G84" s="104">
        <v>335.35</v>
      </c>
      <c r="H84" s="105" t="s">
        <v>987</v>
      </c>
      <c r="I84" s="106">
        <v>335.3</v>
      </c>
      <c r="J84" s="107" t="s">
        <v>988</v>
      </c>
      <c r="K84" s="108">
        <v>335.35</v>
      </c>
      <c r="L84" s="109" t="s">
        <v>989</v>
      </c>
      <c r="M84" s="110">
        <v>335.35</v>
      </c>
      <c r="N84" s="111" t="s">
        <v>990</v>
      </c>
      <c r="O84" s="112">
        <v>335.35</v>
      </c>
      <c r="P84" s="113" t="s">
        <v>991</v>
      </c>
      <c r="Q84" s="114">
        <v>335.35</v>
      </c>
      <c r="R84" s="115" t="s">
        <v>992</v>
      </c>
      <c r="S84" s="116">
        <v>335.3</v>
      </c>
      <c r="T84" s="101" t="s">
        <v>993</v>
      </c>
      <c r="U84" s="102">
        <v>335.35</v>
      </c>
      <c r="V84" s="95" t="s">
        <v>994</v>
      </c>
      <c r="W84" s="117">
        <v>334.25</v>
      </c>
      <c r="X84" s="97">
        <f t="shared" si="1"/>
        <v>3352.2999999999997</v>
      </c>
      <c r="Y84" s="99" t="s">
        <v>1586</v>
      </c>
      <c r="Z84" s="563">
        <v>335.35</v>
      </c>
      <c r="AC84" s="565">
        <v>32.85</v>
      </c>
    </row>
    <row r="85" spans="1:29" x14ac:dyDescent="0.25">
      <c r="A85" s="98" t="s">
        <v>995</v>
      </c>
      <c r="B85" s="99" t="s">
        <v>996</v>
      </c>
      <c r="C85" s="100">
        <v>4295840</v>
      </c>
      <c r="D85" s="101" t="s">
        <v>997</v>
      </c>
      <c r="E85" s="102">
        <v>75.150000000000006</v>
      </c>
      <c r="F85" s="103" t="s">
        <v>998</v>
      </c>
      <c r="G85" s="104">
        <v>51.85</v>
      </c>
      <c r="H85" s="105" t="s">
        <v>999</v>
      </c>
      <c r="I85" s="106">
        <v>59.5</v>
      </c>
      <c r="J85" s="107" t="s">
        <v>1000</v>
      </c>
      <c r="K85" s="108">
        <v>74.05</v>
      </c>
      <c r="L85" s="109" t="s">
        <v>1001</v>
      </c>
      <c r="M85" s="110">
        <v>62.95</v>
      </c>
      <c r="N85" s="111" t="s">
        <v>1002</v>
      </c>
      <c r="O85" s="112">
        <v>70</v>
      </c>
      <c r="P85" s="113" t="s">
        <v>1003</v>
      </c>
      <c r="Q85" s="114">
        <v>80.7</v>
      </c>
      <c r="R85" s="115" t="s">
        <v>1004</v>
      </c>
      <c r="S85" s="116">
        <v>84.2</v>
      </c>
      <c r="T85" s="101" t="s">
        <v>1005</v>
      </c>
      <c r="U85" s="102">
        <v>82.6</v>
      </c>
      <c r="V85" s="95" t="s">
        <v>1006</v>
      </c>
      <c r="W85" s="117">
        <v>74.2</v>
      </c>
      <c r="X85" s="97">
        <f t="shared" si="1"/>
        <v>715.2</v>
      </c>
      <c r="Y85" s="99" t="s">
        <v>1624</v>
      </c>
      <c r="Z85" s="563">
        <v>58.15</v>
      </c>
      <c r="AC85" s="565">
        <v>280</v>
      </c>
    </row>
    <row r="86" spans="1:29" x14ac:dyDescent="0.25">
      <c r="A86" s="98" t="s">
        <v>1007</v>
      </c>
      <c r="B86" s="99" t="s">
        <v>1008</v>
      </c>
      <c r="C86" s="100">
        <v>4532573</v>
      </c>
      <c r="D86" s="101" t="s">
        <v>1009</v>
      </c>
      <c r="E86" s="102">
        <v>41.9</v>
      </c>
      <c r="F86" s="103" t="s">
        <v>1010</v>
      </c>
      <c r="G86" s="104">
        <v>41.9</v>
      </c>
      <c r="H86" s="106" t="s">
        <v>1011</v>
      </c>
      <c r="I86" s="106">
        <v>41.95</v>
      </c>
      <c r="J86" s="107" t="s">
        <v>1012</v>
      </c>
      <c r="K86" s="108">
        <v>41.9</v>
      </c>
      <c r="L86" s="109" t="s">
        <v>1013</v>
      </c>
      <c r="M86" s="110">
        <v>41.9</v>
      </c>
      <c r="N86" s="111" t="s">
        <v>1014</v>
      </c>
      <c r="O86" s="112">
        <v>41.9</v>
      </c>
      <c r="P86" s="113" t="s">
        <v>1015</v>
      </c>
      <c r="Q86" s="114">
        <v>41.9</v>
      </c>
      <c r="R86" s="115" t="s">
        <v>1016</v>
      </c>
      <c r="S86" s="116">
        <v>41.95</v>
      </c>
      <c r="T86" s="101" t="s">
        <v>1017</v>
      </c>
      <c r="U86" s="102">
        <v>41.9</v>
      </c>
      <c r="V86" s="95" t="s">
        <v>1018</v>
      </c>
      <c r="W86" s="117">
        <v>41.9</v>
      </c>
      <c r="X86" s="97">
        <f t="shared" si="1"/>
        <v>419.09999999999997</v>
      </c>
      <c r="Y86" s="99" t="s">
        <v>1599</v>
      </c>
      <c r="Z86" s="563">
        <v>41.9</v>
      </c>
      <c r="AC86" s="565">
        <v>41.9</v>
      </c>
    </row>
    <row r="87" spans="1:29" x14ac:dyDescent="0.25">
      <c r="A87" s="98" t="s">
        <v>1019</v>
      </c>
      <c r="B87" s="99" t="s">
        <v>1020</v>
      </c>
      <c r="C87" s="100">
        <v>4538032</v>
      </c>
      <c r="D87" s="101" t="s">
        <v>1021</v>
      </c>
      <c r="E87" s="102">
        <v>386.3</v>
      </c>
      <c r="F87" s="103" t="s">
        <v>1022</v>
      </c>
      <c r="G87" s="104">
        <v>388.05</v>
      </c>
      <c r="H87" s="105" t="s">
        <v>1023</v>
      </c>
      <c r="I87" s="106">
        <v>378.2</v>
      </c>
      <c r="J87" s="107" t="s">
        <v>1024</v>
      </c>
      <c r="K87" s="108">
        <v>389.35</v>
      </c>
      <c r="L87" s="109" t="s">
        <v>1025</v>
      </c>
      <c r="M87" s="110">
        <v>373.6</v>
      </c>
      <c r="N87" s="111" t="s">
        <v>1026</v>
      </c>
      <c r="O87" s="112">
        <v>373.2</v>
      </c>
      <c r="P87" s="113" t="s">
        <v>1027</v>
      </c>
      <c r="Q87" s="114">
        <v>371.15</v>
      </c>
      <c r="R87" s="115" t="s">
        <v>1028</v>
      </c>
      <c r="S87" s="116">
        <v>374.6</v>
      </c>
      <c r="T87" s="101" t="s">
        <v>1029</v>
      </c>
      <c r="U87" s="102">
        <v>381.1</v>
      </c>
      <c r="V87" s="95" t="s">
        <v>1030</v>
      </c>
      <c r="W87" s="117">
        <v>370.6</v>
      </c>
      <c r="X87" s="97">
        <f t="shared" si="1"/>
        <v>3786.1499999999996</v>
      </c>
      <c r="Y87" s="99" t="s">
        <v>1611</v>
      </c>
      <c r="Z87" s="563">
        <v>370.5</v>
      </c>
      <c r="AC87" s="565">
        <v>61.3</v>
      </c>
    </row>
    <row r="88" spans="1:29" x14ac:dyDescent="0.25">
      <c r="A88" s="98" t="s">
        <v>1031</v>
      </c>
      <c r="B88" s="99" t="s">
        <v>1020</v>
      </c>
      <c r="C88" s="100">
        <v>4657445</v>
      </c>
      <c r="D88" s="101" t="s">
        <v>1032</v>
      </c>
      <c r="E88" s="102">
        <v>123.45</v>
      </c>
      <c r="F88" s="103" t="s">
        <v>1033</v>
      </c>
      <c r="G88" s="104">
        <v>137.4</v>
      </c>
      <c r="H88" s="105" t="s">
        <v>1034</v>
      </c>
      <c r="I88" s="106">
        <v>102.5</v>
      </c>
      <c r="J88" s="107" t="s">
        <v>1035</v>
      </c>
      <c r="K88" s="108">
        <v>127.3</v>
      </c>
      <c r="L88" s="109" t="s">
        <v>1036</v>
      </c>
      <c r="M88" s="110">
        <v>132.80000000000001</v>
      </c>
      <c r="N88" s="111" t="s">
        <v>1037</v>
      </c>
      <c r="O88" s="112">
        <v>141.1</v>
      </c>
      <c r="P88" s="113" t="s">
        <v>1038</v>
      </c>
      <c r="Q88" s="114">
        <v>133.94999999999999</v>
      </c>
      <c r="R88" s="115" t="s">
        <v>1039</v>
      </c>
      <c r="S88" s="116">
        <v>119</v>
      </c>
      <c r="T88" s="101" t="s">
        <v>1040</v>
      </c>
      <c r="U88" s="102">
        <v>168.05</v>
      </c>
      <c r="V88" s="95" t="s">
        <v>1041</v>
      </c>
      <c r="W88" s="117">
        <v>108.6</v>
      </c>
      <c r="X88" s="97">
        <f t="shared" si="1"/>
        <v>1294.1499999999999</v>
      </c>
      <c r="Y88" s="99" t="s">
        <v>1632</v>
      </c>
      <c r="Z88" s="563">
        <v>120.8</v>
      </c>
      <c r="AC88" s="565">
        <v>366.8</v>
      </c>
    </row>
    <row r="89" spans="1:29" x14ac:dyDescent="0.25">
      <c r="A89" s="98" t="s">
        <v>1042</v>
      </c>
      <c r="B89" s="99" t="s">
        <v>1043</v>
      </c>
      <c r="C89" s="100">
        <v>4659122</v>
      </c>
      <c r="D89" s="101" t="s">
        <v>1044</v>
      </c>
      <c r="E89" s="102">
        <v>85.45</v>
      </c>
      <c r="F89" s="103" t="s">
        <v>1045</v>
      </c>
      <c r="G89" s="104">
        <v>86.75</v>
      </c>
      <c r="H89" s="105" t="s">
        <v>1046</v>
      </c>
      <c r="I89" s="106">
        <v>85.4</v>
      </c>
      <c r="J89" s="107" t="s">
        <v>1047</v>
      </c>
      <c r="K89" s="108">
        <v>90</v>
      </c>
      <c r="L89" s="109" t="s">
        <v>1048</v>
      </c>
      <c r="M89" s="110">
        <v>93.5</v>
      </c>
      <c r="N89" s="111" t="s">
        <v>1049</v>
      </c>
      <c r="O89" s="112">
        <v>86.75</v>
      </c>
      <c r="P89" s="113" t="s">
        <v>1050</v>
      </c>
      <c r="Q89" s="114">
        <v>86.3</v>
      </c>
      <c r="R89" s="115" t="s">
        <v>1051</v>
      </c>
      <c r="S89" s="116">
        <v>84.3</v>
      </c>
      <c r="T89" s="101" t="s">
        <v>1052</v>
      </c>
      <c r="U89" s="102">
        <v>87.85</v>
      </c>
      <c r="V89" s="95" t="s">
        <v>1053</v>
      </c>
      <c r="W89" s="117">
        <v>86.6</v>
      </c>
      <c r="X89" s="97">
        <f t="shared" si="1"/>
        <v>872.9</v>
      </c>
      <c r="Y89" s="99" t="s">
        <v>1571</v>
      </c>
      <c r="Z89" s="563">
        <v>84</v>
      </c>
      <c r="AC89" s="565">
        <v>87.3</v>
      </c>
    </row>
    <row r="90" spans="1:29" x14ac:dyDescent="0.25">
      <c r="A90" s="98" t="s">
        <v>1054</v>
      </c>
      <c r="B90" s="99" t="s">
        <v>1055</v>
      </c>
      <c r="C90" s="100">
        <v>4534577</v>
      </c>
      <c r="D90" s="101" t="s">
        <v>1056</v>
      </c>
      <c r="E90" s="102">
        <v>96.35</v>
      </c>
      <c r="F90" s="103" t="s">
        <v>1057</v>
      </c>
      <c r="G90" s="104">
        <v>102.1</v>
      </c>
      <c r="H90" s="105" t="s">
        <v>1058</v>
      </c>
      <c r="I90" s="106">
        <v>71.05</v>
      </c>
      <c r="J90" s="107" t="s">
        <v>1059</v>
      </c>
      <c r="K90" s="108">
        <v>67.900000000000006</v>
      </c>
      <c r="L90" s="109" t="s">
        <v>1060</v>
      </c>
      <c r="M90" s="110">
        <v>56.7</v>
      </c>
      <c r="N90" s="111" t="s">
        <v>1061</v>
      </c>
      <c r="O90" s="112">
        <v>53.2</v>
      </c>
      <c r="P90" s="113" t="s">
        <v>1062</v>
      </c>
      <c r="Q90" s="114">
        <v>52.45</v>
      </c>
      <c r="R90" s="115" t="s">
        <v>1063</v>
      </c>
      <c r="S90" s="116">
        <v>53.4</v>
      </c>
      <c r="T90" s="101" t="s">
        <v>1064</v>
      </c>
      <c r="U90" s="102">
        <v>47.85</v>
      </c>
      <c r="V90" s="95" t="s">
        <v>1065</v>
      </c>
      <c r="W90" s="117">
        <v>45.05</v>
      </c>
      <c r="X90" s="97">
        <f t="shared" si="1"/>
        <v>646.04999999999995</v>
      </c>
      <c r="Y90" s="99" t="s">
        <v>1567</v>
      </c>
      <c r="Z90" s="563">
        <v>40.799999999999997</v>
      </c>
      <c r="AC90" s="565">
        <v>32.85</v>
      </c>
    </row>
    <row r="91" spans="1:29" x14ac:dyDescent="0.25">
      <c r="A91" s="98" t="s">
        <v>1066</v>
      </c>
      <c r="B91" s="99" t="s">
        <v>1067</v>
      </c>
      <c r="C91" s="100">
        <v>4530799</v>
      </c>
      <c r="D91" s="101" t="s">
        <v>1068</v>
      </c>
      <c r="E91" s="102">
        <v>58.2</v>
      </c>
      <c r="F91" s="103" t="s">
        <v>1069</v>
      </c>
      <c r="G91" s="104">
        <v>49.7</v>
      </c>
      <c r="H91" s="105" t="s">
        <v>1070</v>
      </c>
      <c r="I91" s="106">
        <v>45.35</v>
      </c>
      <c r="J91" s="107" t="s">
        <v>1071</v>
      </c>
      <c r="K91" s="108">
        <v>53.2</v>
      </c>
      <c r="L91" s="109" t="s">
        <v>1072</v>
      </c>
      <c r="M91" s="110">
        <v>52.8</v>
      </c>
      <c r="N91" s="111" t="s">
        <v>1073</v>
      </c>
      <c r="O91" s="112">
        <v>53.4</v>
      </c>
      <c r="P91" s="113" t="s">
        <v>1074</v>
      </c>
      <c r="Q91" s="114">
        <v>47.75</v>
      </c>
      <c r="R91" s="115" t="s">
        <v>1075</v>
      </c>
      <c r="S91" s="116">
        <v>58.05</v>
      </c>
      <c r="T91" s="101" t="s">
        <v>1076</v>
      </c>
      <c r="U91" s="102">
        <v>70.95</v>
      </c>
      <c r="V91" s="95" t="s">
        <v>1077</v>
      </c>
      <c r="W91" s="117">
        <v>63.9</v>
      </c>
      <c r="X91" s="97">
        <f t="shared" si="1"/>
        <v>553.29999999999995</v>
      </c>
      <c r="Y91" s="99" t="s">
        <v>1584</v>
      </c>
      <c r="Z91" s="563">
        <v>59.2</v>
      </c>
      <c r="AC91" s="565">
        <v>68.7</v>
      </c>
    </row>
    <row r="92" spans="1:29" x14ac:dyDescent="0.25">
      <c r="A92" s="98" t="s">
        <v>1078</v>
      </c>
      <c r="B92" s="99" t="s">
        <v>1079</v>
      </c>
      <c r="C92" s="100">
        <v>4537884</v>
      </c>
      <c r="D92" s="101" t="s">
        <v>1080</v>
      </c>
      <c r="E92" s="102">
        <v>120.7</v>
      </c>
      <c r="F92" s="103" t="s">
        <v>1081</v>
      </c>
      <c r="G92" s="104">
        <v>158.9</v>
      </c>
      <c r="H92" s="105" t="s">
        <v>1082</v>
      </c>
      <c r="I92" s="106">
        <v>105.7</v>
      </c>
      <c r="J92" s="107" t="s">
        <v>1083</v>
      </c>
      <c r="K92" s="108">
        <v>130.65</v>
      </c>
      <c r="L92" s="109" t="s">
        <v>1084</v>
      </c>
      <c r="M92" s="110">
        <v>133.9</v>
      </c>
      <c r="N92" s="111" t="s">
        <v>1085</v>
      </c>
      <c r="O92" s="112">
        <v>119.65</v>
      </c>
      <c r="P92" s="113" t="s">
        <v>1086</v>
      </c>
      <c r="Q92" s="114">
        <v>108.75</v>
      </c>
      <c r="R92" s="115" t="s">
        <v>1087</v>
      </c>
      <c r="S92" s="116">
        <v>110.3</v>
      </c>
      <c r="T92" s="101" t="s">
        <v>1088</v>
      </c>
      <c r="U92" s="102">
        <v>137.19999999999999</v>
      </c>
      <c r="V92" s="95" t="s">
        <v>1089</v>
      </c>
      <c r="W92" s="117">
        <v>123.45</v>
      </c>
      <c r="X92" s="97">
        <f t="shared" si="1"/>
        <v>1249.2</v>
      </c>
      <c r="Y92" s="99" t="s">
        <v>1564</v>
      </c>
      <c r="Z92" s="563">
        <v>127.45</v>
      </c>
      <c r="AC92" s="565">
        <v>99.65</v>
      </c>
    </row>
    <row r="93" spans="1:29" x14ac:dyDescent="0.25">
      <c r="A93" s="98" t="s">
        <v>1090</v>
      </c>
      <c r="B93" s="99" t="s">
        <v>1091</v>
      </c>
      <c r="C93" s="100">
        <v>4537934</v>
      </c>
      <c r="D93" s="101" t="s">
        <v>1092</v>
      </c>
      <c r="E93" s="102">
        <v>65.55</v>
      </c>
      <c r="F93" s="103" t="s">
        <v>1093</v>
      </c>
      <c r="G93" s="104">
        <v>60.9</v>
      </c>
      <c r="H93" s="105" t="s">
        <v>1094</v>
      </c>
      <c r="I93" s="106">
        <v>59.45</v>
      </c>
      <c r="J93" s="107" t="s">
        <v>1095</v>
      </c>
      <c r="K93" s="108">
        <v>63.65</v>
      </c>
      <c r="L93" s="109" t="s">
        <v>1096</v>
      </c>
      <c r="M93" s="110">
        <v>65</v>
      </c>
      <c r="N93" s="111" t="s">
        <v>1097</v>
      </c>
      <c r="O93" s="112">
        <v>69.849999999999994</v>
      </c>
      <c r="P93" s="113" t="s">
        <v>1098</v>
      </c>
      <c r="Q93" s="114">
        <v>64.099999999999994</v>
      </c>
      <c r="R93" s="115" t="s">
        <v>1099</v>
      </c>
      <c r="S93" s="116">
        <v>62.85</v>
      </c>
      <c r="T93" s="101" t="s">
        <v>1100</v>
      </c>
      <c r="U93" s="102">
        <v>75.349999999999994</v>
      </c>
      <c r="V93" s="95" t="s">
        <v>1101</v>
      </c>
      <c r="W93" s="117">
        <v>66.900000000000006</v>
      </c>
      <c r="X93" s="97">
        <f t="shared" si="1"/>
        <v>653.6</v>
      </c>
      <c r="Y93" s="99" t="s">
        <v>1641</v>
      </c>
      <c r="Z93" s="563">
        <v>68.7</v>
      </c>
      <c r="AC93" s="565">
        <v>69.55</v>
      </c>
    </row>
    <row r="94" spans="1:29" x14ac:dyDescent="0.25">
      <c r="A94" s="98" t="s">
        <v>1102</v>
      </c>
      <c r="B94" s="99" t="s">
        <v>1103</v>
      </c>
      <c r="C94" s="100">
        <v>4656265</v>
      </c>
      <c r="D94" s="101" t="s">
        <v>1104</v>
      </c>
      <c r="E94" s="102">
        <v>47.95</v>
      </c>
      <c r="F94" s="103" t="s">
        <v>1105</v>
      </c>
      <c r="G94" s="104">
        <v>47.9</v>
      </c>
      <c r="H94" s="105" t="s">
        <v>1106</v>
      </c>
      <c r="I94" s="106">
        <v>48</v>
      </c>
      <c r="J94" s="107" t="s">
        <v>1107</v>
      </c>
      <c r="K94" s="108">
        <v>47.95</v>
      </c>
      <c r="L94" s="109" t="s">
        <v>1108</v>
      </c>
      <c r="M94" s="110">
        <v>48</v>
      </c>
      <c r="N94" s="111" t="s">
        <v>1109</v>
      </c>
      <c r="O94" s="112">
        <v>48</v>
      </c>
      <c r="P94" s="113" t="s">
        <v>1110</v>
      </c>
      <c r="Q94" s="114">
        <v>48</v>
      </c>
      <c r="R94" s="115" t="s">
        <v>1111</v>
      </c>
      <c r="S94" s="116">
        <v>48</v>
      </c>
      <c r="T94" s="101" t="s">
        <v>1112</v>
      </c>
      <c r="U94" s="102">
        <v>47.95</v>
      </c>
      <c r="V94" s="95" t="s">
        <v>1113</v>
      </c>
      <c r="W94" s="117">
        <v>48</v>
      </c>
      <c r="X94" s="97">
        <f t="shared" si="1"/>
        <v>479.75</v>
      </c>
      <c r="Y94" s="99" t="s">
        <v>1585</v>
      </c>
      <c r="Z94" s="563">
        <v>48</v>
      </c>
      <c r="AC94" s="565">
        <v>238.5</v>
      </c>
    </row>
    <row r="95" spans="1:29" x14ac:dyDescent="0.25">
      <c r="A95" s="98" t="s">
        <v>1114</v>
      </c>
      <c r="B95" s="99" t="s">
        <v>1115</v>
      </c>
      <c r="C95" s="100">
        <v>4654368</v>
      </c>
      <c r="D95" s="101" t="s">
        <v>1116</v>
      </c>
      <c r="E95" s="102">
        <v>66.150000000000006</v>
      </c>
      <c r="F95" s="103" t="s">
        <v>1117</v>
      </c>
      <c r="G95" s="104">
        <v>48.15</v>
      </c>
      <c r="H95" s="105" t="s">
        <v>1118</v>
      </c>
      <c r="I95" s="106">
        <v>46.35</v>
      </c>
      <c r="J95" s="107" t="s">
        <v>1119</v>
      </c>
      <c r="K95" s="108">
        <v>68.95</v>
      </c>
      <c r="L95" s="109" t="s">
        <v>1120</v>
      </c>
      <c r="M95" s="110">
        <v>58.85</v>
      </c>
      <c r="N95" s="111" t="s">
        <v>1121</v>
      </c>
      <c r="O95" s="112">
        <v>60.3</v>
      </c>
      <c r="P95" s="113" t="s">
        <v>1122</v>
      </c>
      <c r="Q95" s="114">
        <v>51.55</v>
      </c>
      <c r="R95" s="115" t="s">
        <v>1123</v>
      </c>
      <c r="S95" s="116">
        <v>52.5</v>
      </c>
      <c r="T95" s="101" t="s">
        <v>1124</v>
      </c>
      <c r="U95" s="102">
        <v>64.7</v>
      </c>
      <c r="V95" s="95" t="s">
        <v>1125</v>
      </c>
      <c r="W95" s="117">
        <v>59.85</v>
      </c>
      <c r="X95" s="97">
        <f t="shared" si="1"/>
        <v>577.35000000000014</v>
      </c>
      <c r="Y95" s="99" t="s">
        <v>1619</v>
      </c>
      <c r="Z95" s="563">
        <v>40.049999999999997</v>
      </c>
      <c r="AC95" s="565">
        <v>70.900000000000006</v>
      </c>
    </row>
    <row r="96" spans="1:29" ht="15.75" thickBot="1" x14ac:dyDescent="0.3">
      <c r="A96" s="98" t="s">
        <v>1126</v>
      </c>
      <c r="B96" s="99" t="s">
        <v>1127</v>
      </c>
      <c r="C96" s="100">
        <v>4533940</v>
      </c>
      <c r="D96" s="101" t="s">
        <v>1128</v>
      </c>
      <c r="E96" s="102">
        <v>0</v>
      </c>
      <c r="F96" s="103" t="s">
        <v>1129</v>
      </c>
      <c r="G96" s="104">
        <v>115.35</v>
      </c>
      <c r="H96" s="106" t="s">
        <v>1130</v>
      </c>
      <c r="I96" s="106">
        <v>280</v>
      </c>
      <c r="J96" s="107" t="s">
        <v>1131</v>
      </c>
      <c r="K96" s="108">
        <v>280</v>
      </c>
      <c r="L96" s="109" t="s">
        <v>1132</v>
      </c>
      <c r="M96" s="110">
        <v>269.75</v>
      </c>
      <c r="N96" s="111" t="s">
        <v>1133</v>
      </c>
      <c r="O96" s="112">
        <v>280</v>
      </c>
      <c r="P96" s="113" t="s">
        <v>1134</v>
      </c>
      <c r="Q96" s="114">
        <v>279.95</v>
      </c>
      <c r="R96" s="115" t="s">
        <v>1135</v>
      </c>
      <c r="S96" s="125">
        <v>280</v>
      </c>
      <c r="T96" s="101" t="s">
        <v>1136</v>
      </c>
      <c r="U96" s="126">
        <v>280</v>
      </c>
      <c r="V96" s="95" t="s">
        <v>1137</v>
      </c>
      <c r="W96" s="127">
        <v>280</v>
      </c>
      <c r="X96" s="97">
        <f t="shared" si="1"/>
        <v>2345.0500000000002</v>
      </c>
      <c r="Y96" s="99" t="s">
        <v>1636</v>
      </c>
      <c r="Z96" s="563">
        <v>280</v>
      </c>
      <c r="AC96" s="565">
        <v>95.4</v>
      </c>
    </row>
    <row r="97" spans="1:29" ht="19.5" customHeight="1" x14ac:dyDescent="0.25">
      <c r="A97" s="128"/>
      <c r="B97" s="129"/>
      <c r="C97" s="130"/>
      <c r="D97" s="131"/>
      <c r="E97" s="132">
        <f>SUM(E8:E96)</f>
        <v>10201.900000000005</v>
      </c>
      <c r="F97" s="133" t="s">
        <v>1138</v>
      </c>
      <c r="G97" s="134">
        <f>SUM(G8:G96)</f>
        <v>10201.449999999999</v>
      </c>
      <c r="H97" s="135"/>
      <c r="I97" s="136">
        <f>SUM(I8:I96)</f>
        <v>9947.65</v>
      </c>
      <c r="J97" s="137" t="s">
        <v>1139</v>
      </c>
      <c r="K97" s="138">
        <f>SUM(K8:K96)</f>
        <v>10368.900000000005</v>
      </c>
      <c r="L97" s="139" t="s">
        <v>1139</v>
      </c>
      <c r="M97" s="140">
        <f>SUM(M8:M96)</f>
        <v>10064.452000000003</v>
      </c>
      <c r="N97" s="141" t="s">
        <v>1139</v>
      </c>
      <c r="O97" s="142">
        <f>SUM(O8:O96)</f>
        <v>10164.550000000005</v>
      </c>
      <c r="P97" s="143" t="s">
        <v>1139</v>
      </c>
      <c r="Q97" s="144">
        <f>SUM(Q8:Q96)</f>
        <v>10030.600000000002</v>
      </c>
      <c r="R97" s="145"/>
      <c r="S97" s="146">
        <f>SUM(S8:S96)</f>
        <v>10076.399999999998</v>
      </c>
      <c r="T97" s="147"/>
      <c r="U97" s="148">
        <f>SUM(U8:U96)</f>
        <v>10024.552000000005</v>
      </c>
      <c r="V97" s="149"/>
      <c r="W97" s="150">
        <f>SUM(W8:W96)</f>
        <v>9877.9800000000014</v>
      </c>
      <c r="X97" s="151">
        <f t="shared" si="1"/>
        <v>100958.43400000002</v>
      </c>
      <c r="Y97" s="99"/>
      <c r="Z97" s="590">
        <f>SUM(Z8:Z96)</f>
        <v>10026.700000000003</v>
      </c>
      <c r="AC97" s="565">
        <f>SUM(AC8:AC96)</f>
        <v>10026.699999999997</v>
      </c>
    </row>
    <row r="98" spans="1:29" x14ac:dyDescent="0.25">
      <c r="A98" s="122"/>
      <c r="B98" s="123"/>
      <c r="C98" s="124"/>
      <c r="D98" s="101" t="s">
        <v>46</v>
      </c>
      <c r="E98" s="102" t="s">
        <v>1140</v>
      </c>
      <c r="F98" s="103" t="s">
        <v>28</v>
      </c>
      <c r="G98" s="104" t="s">
        <v>1141</v>
      </c>
      <c r="H98" s="105" t="s">
        <v>32</v>
      </c>
      <c r="I98" s="106" t="s">
        <v>74</v>
      </c>
      <c r="J98" s="107" t="s">
        <v>39</v>
      </c>
      <c r="K98" s="108" t="s">
        <v>1142</v>
      </c>
      <c r="L98" s="109" t="s">
        <v>43</v>
      </c>
      <c r="M98" s="152" t="s">
        <v>1143</v>
      </c>
      <c r="N98" s="153" t="s">
        <v>48</v>
      </c>
      <c r="O98" s="154" t="s">
        <v>1144</v>
      </c>
      <c r="P98" s="113" t="s">
        <v>49</v>
      </c>
      <c r="Q98" s="155" t="s">
        <v>1145</v>
      </c>
      <c r="R98" s="145" t="s">
        <v>50</v>
      </c>
      <c r="S98" s="156" t="s">
        <v>1146</v>
      </c>
      <c r="T98" s="101" t="s">
        <v>80</v>
      </c>
      <c r="U98" s="101" t="s">
        <v>1147</v>
      </c>
      <c r="V98" s="157" t="s">
        <v>56</v>
      </c>
      <c r="W98" s="158" t="s">
        <v>1148</v>
      </c>
      <c r="X98" s="159"/>
      <c r="Y98" s="99"/>
      <c r="Z98" s="99"/>
    </row>
    <row r="99" spans="1:29" x14ac:dyDescent="0.25">
      <c r="A99" s="160" t="s">
        <v>1149</v>
      </c>
      <c r="B99" s="161"/>
      <c r="C99" s="162"/>
      <c r="D99" s="163" t="s">
        <v>1150</v>
      </c>
      <c r="E99" s="164"/>
      <c r="F99" s="165" t="s">
        <v>1151</v>
      </c>
      <c r="G99" s="166" t="s">
        <v>1152</v>
      </c>
      <c r="H99" s="167" t="s">
        <v>1153</v>
      </c>
      <c r="I99" s="168"/>
      <c r="J99" s="169" t="s">
        <v>1154</v>
      </c>
      <c r="K99" s="170"/>
      <c r="L99" s="171" t="s">
        <v>1155</v>
      </c>
      <c r="M99" s="172"/>
      <c r="N99" s="173" t="s">
        <v>1156</v>
      </c>
      <c r="O99" s="174"/>
      <c r="P99" s="175" t="s">
        <v>1157</v>
      </c>
      <c r="Q99" s="176"/>
      <c r="R99" s="177" t="s">
        <v>1158</v>
      </c>
      <c r="S99" s="178"/>
      <c r="T99" s="179" t="s">
        <v>1159</v>
      </c>
      <c r="U99" s="180"/>
      <c r="V99" s="158" t="s">
        <v>1160</v>
      </c>
      <c r="W99" s="181"/>
      <c r="X99" s="77"/>
      <c r="Y99" s="99"/>
      <c r="Z99" s="99"/>
    </row>
    <row r="100" spans="1:29" x14ac:dyDescent="0.25">
      <c r="A100" s="182"/>
      <c r="B100" s="183"/>
      <c r="C100" s="184"/>
      <c r="D100" s="121"/>
      <c r="E100" s="185"/>
      <c r="F100" s="121"/>
      <c r="G100" s="185"/>
    </row>
    <row r="101" spans="1:29" x14ac:dyDescent="0.25">
      <c r="A101" s="886"/>
      <c r="B101" s="887"/>
      <c r="C101" s="887"/>
      <c r="D101" s="887"/>
      <c r="E101" s="887"/>
      <c r="F101" s="887"/>
      <c r="G101" s="185"/>
    </row>
    <row r="102" spans="1:29" x14ac:dyDescent="0.25">
      <c r="A102" s="182"/>
      <c r="B102" s="183"/>
      <c r="C102" s="184"/>
      <c r="D102" s="121"/>
      <c r="E102" s="185"/>
      <c r="F102" s="121"/>
      <c r="G102" s="185"/>
    </row>
    <row r="103" spans="1:29" x14ac:dyDescent="0.25">
      <c r="A103" s="182"/>
      <c r="B103" s="183"/>
      <c r="C103" s="184"/>
      <c r="D103" s="121"/>
      <c r="E103" s="185"/>
      <c r="F103" s="121"/>
      <c r="G103" s="185"/>
    </row>
    <row r="104" spans="1:29" x14ac:dyDescent="0.25">
      <c r="A104" s="182"/>
      <c r="B104" s="183"/>
      <c r="C104" s="184"/>
      <c r="D104" s="121"/>
      <c r="E104" s="185"/>
      <c r="F104" s="121"/>
      <c r="G104" s="185"/>
    </row>
    <row r="105" spans="1:29" x14ac:dyDescent="0.25">
      <c r="A105" s="182"/>
      <c r="B105" s="183"/>
      <c r="C105" s="184"/>
      <c r="D105" s="121"/>
      <c r="E105" s="185"/>
      <c r="F105" s="121"/>
      <c r="G105" s="185"/>
    </row>
    <row r="106" spans="1:29" x14ac:dyDescent="0.25">
      <c r="A106" s="182"/>
      <c r="B106" s="183"/>
      <c r="C106" s="184"/>
      <c r="D106" s="121"/>
      <c r="E106" s="185"/>
      <c r="F106" s="121"/>
      <c r="G106" s="185"/>
    </row>
    <row r="107" spans="1:29" x14ac:dyDescent="0.25">
      <c r="A107" s="182"/>
      <c r="B107" s="183"/>
      <c r="C107" s="184"/>
      <c r="D107" s="121"/>
      <c r="E107" s="185"/>
      <c r="F107" s="121"/>
      <c r="G107" s="185"/>
    </row>
    <row r="108" spans="1:29" x14ac:dyDescent="0.25">
      <c r="A108" s="182"/>
      <c r="B108" s="183"/>
      <c r="C108" s="184"/>
      <c r="D108" s="121"/>
      <c r="E108" s="185"/>
      <c r="F108" s="121"/>
      <c r="G108" s="185"/>
    </row>
    <row r="109" spans="1:29" x14ac:dyDescent="0.25">
      <c r="A109" s="182"/>
      <c r="B109" s="183"/>
      <c r="C109" s="184"/>
      <c r="D109" s="121"/>
      <c r="E109" s="185"/>
      <c r="F109" s="121"/>
      <c r="G109" s="185"/>
    </row>
    <row r="110" spans="1:29" x14ac:dyDescent="0.25">
      <c r="A110" s="182"/>
      <c r="B110" s="183"/>
      <c r="C110" s="184"/>
      <c r="D110" s="121"/>
      <c r="E110" s="185"/>
      <c r="F110" s="121"/>
      <c r="G110" s="185"/>
    </row>
    <row r="111" spans="1:29" x14ac:dyDescent="0.25">
      <c r="A111" s="182"/>
      <c r="B111" s="183"/>
      <c r="C111" s="184"/>
      <c r="D111" s="121"/>
      <c r="E111" s="185"/>
      <c r="F111" s="121"/>
      <c r="G111" s="185"/>
    </row>
    <row r="112" spans="1:29" x14ac:dyDescent="0.25">
      <c r="A112" s="182"/>
      <c r="B112" s="183"/>
      <c r="C112" s="184"/>
      <c r="D112" s="121"/>
      <c r="E112" s="185"/>
      <c r="F112" s="121"/>
      <c r="G112" s="185"/>
    </row>
    <row r="524" spans="9:16" customFormat="1" x14ac:dyDescent="0.25">
      <c r="I524" s="46" t="s">
        <v>1161</v>
      </c>
      <c r="K524" s="46"/>
      <c r="M524" s="46"/>
      <c r="O524" s="46"/>
    </row>
    <row r="526" spans="9:16" customFormat="1" x14ac:dyDescent="0.25">
      <c r="I526" s="46"/>
      <c r="J526" t="s">
        <v>1162</v>
      </c>
      <c r="K526" s="46"/>
      <c r="L526" t="s">
        <v>1162</v>
      </c>
      <c r="M526" s="46"/>
      <c r="N526" t="s">
        <v>1162</v>
      </c>
      <c r="O526" s="46"/>
      <c r="P526" t="s">
        <v>1162</v>
      </c>
    </row>
    <row r="869" spans="11:17" customFormat="1" x14ac:dyDescent="0.25">
      <c r="K869" s="46" t="s">
        <v>1163</v>
      </c>
      <c r="M869" s="46" t="s">
        <v>1163</v>
      </c>
      <c r="O869" s="46" t="s">
        <v>1163</v>
      </c>
      <c r="Q869" s="46" t="s">
        <v>1163</v>
      </c>
    </row>
  </sheetData>
  <mergeCells count="2">
    <mergeCell ref="B4:K4"/>
    <mergeCell ref="A101:F101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9"/>
  <sheetViews>
    <sheetView topLeftCell="H3" workbookViewId="0">
      <selection activeCell="M29" sqref="M29"/>
    </sheetView>
  </sheetViews>
  <sheetFormatPr baseColWidth="10" defaultRowHeight="11.25" x14ac:dyDescent="0.2"/>
  <cols>
    <col min="1" max="1" width="3.28515625" style="692" customWidth="1"/>
    <col min="2" max="2" width="5.140625" style="39" customWidth="1"/>
    <col min="3" max="3" width="7.85546875" style="691" customWidth="1"/>
    <col min="4" max="4" width="10.5703125" style="709" customWidth="1"/>
    <col min="5" max="5" width="5.7109375" style="730" customWidth="1"/>
    <col min="6" max="6" width="10.28515625" style="709" customWidth="1"/>
    <col min="7" max="7" width="6.28515625" style="730" customWidth="1"/>
    <col min="8" max="8" width="10.85546875" style="709" customWidth="1"/>
    <col min="9" max="9" width="5.85546875" style="730" customWidth="1"/>
    <col min="10" max="10" width="10.7109375" style="709" customWidth="1"/>
    <col min="11" max="11" width="8.28515625" style="730" customWidth="1"/>
    <col min="12" max="12" width="10.5703125" style="709" customWidth="1"/>
    <col min="13" max="13" width="8.5703125" style="730" customWidth="1"/>
    <col min="14" max="14" width="10.28515625" style="709" customWidth="1"/>
    <col min="15" max="15" width="7.7109375" style="730" customWidth="1"/>
    <col min="16" max="16" width="11" style="709" customWidth="1"/>
    <col min="17" max="17" width="7.42578125" style="730" customWidth="1"/>
    <col min="18" max="18" width="10.42578125" style="709" customWidth="1"/>
    <col min="19" max="19" width="6" style="730" customWidth="1"/>
    <col min="20" max="20" width="10.85546875" style="709" customWidth="1"/>
    <col min="21" max="21" width="6.28515625" style="730" customWidth="1"/>
    <col min="22" max="22" width="7.85546875" style="709" customWidth="1"/>
    <col min="23" max="23" width="6.140625" style="730" customWidth="1"/>
    <col min="24" max="24" width="10.140625" style="724" customWidth="1"/>
    <col min="25" max="25" width="7.85546875" style="730" customWidth="1"/>
    <col min="26" max="26" width="7.42578125" style="729" customWidth="1"/>
    <col min="27" max="16384" width="11.42578125" style="39"/>
  </cols>
  <sheetData>
    <row r="1" spans="1:26" x14ac:dyDescent="0.2">
      <c r="A1" s="690"/>
      <c r="B1" s="690" t="s">
        <v>19</v>
      </c>
      <c r="D1" s="709" t="s">
        <v>70</v>
      </c>
    </row>
    <row r="2" spans="1:26" x14ac:dyDescent="0.2">
      <c r="B2" s="692" t="s">
        <v>71</v>
      </c>
    </row>
    <row r="3" spans="1:26" x14ac:dyDescent="0.2">
      <c r="H3" s="709" t="s">
        <v>1789</v>
      </c>
    </row>
    <row r="4" spans="1:26" x14ac:dyDescent="0.2">
      <c r="B4" s="888" t="s">
        <v>72</v>
      </c>
      <c r="C4" s="889"/>
      <c r="D4" s="889"/>
      <c r="E4" s="889"/>
      <c r="F4" s="889"/>
      <c r="G4" s="889"/>
      <c r="H4" s="889"/>
      <c r="I4" s="889"/>
      <c r="J4" s="889"/>
      <c r="K4" s="889"/>
      <c r="M4" s="729"/>
      <c r="O4" s="729"/>
      <c r="Q4" s="729"/>
    </row>
    <row r="5" spans="1:26" ht="18.75" hidden="1" customHeight="1" x14ac:dyDescent="0.2">
      <c r="B5" s="186" t="s">
        <v>73</v>
      </c>
      <c r="U5" s="729"/>
      <c r="W5" s="729"/>
      <c r="X5" s="709"/>
      <c r="Y5" s="729"/>
    </row>
    <row r="6" spans="1:26" ht="12" thickBot="1" x14ac:dyDescent="0.25">
      <c r="I6" s="736" t="s">
        <v>74</v>
      </c>
      <c r="J6" s="718"/>
      <c r="K6" s="737"/>
      <c r="L6" s="719"/>
      <c r="M6" s="738"/>
      <c r="N6" s="719"/>
      <c r="O6" s="738"/>
      <c r="P6" s="719"/>
      <c r="Q6" s="738"/>
    </row>
    <row r="7" spans="1:26" s="469" customFormat="1" ht="18" customHeight="1" thickBot="1" x14ac:dyDescent="0.25">
      <c r="A7" s="762" t="s">
        <v>17</v>
      </c>
      <c r="B7" s="763" t="s">
        <v>76</v>
      </c>
      <c r="C7" s="763" t="s">
        <v>24</v>
      </c>
      <c r="D7" s="764" t="s">
        <v>77</v>
      </c>
      <c r="E7" s="765" t="s">
        <v>78</v>
      </c>
      <c r="F7" s="764" t="s">
        <v>77</v>
      </c>
      <c r="G7" s="765" t="s">
        <v>28</v>
      </c>
      <c r="H7" s="764" t="s">
        <v>77</v>
      </c>
      <c r="I7" s="765" t="s">
        <v>32</v>
      </c>
      <c r="J7" s="764" t="s">
        <v>77</v>
      </c>
      <c r="K7" s="765" t="s">
        <v>39</v>
      </c>
      <c r="L7" s="764" t="s">
        <v>77</v>
      </c>
      <c r="M7" s="766" t="s">
        <v>79</v>
      </c>
      <c r="N7" s="764" t="s">
        <v>77</v>
      </c>
      <c r="O7" s="766" t="s">
        <v>48</v>
      </c>
      <c r="P7" s="764" t="s">
        <v>77</v>
      </c>
      <c r="Q7" s="766" t="s">
        <v>49</v>
      </c>
      <c r="R7" s="764" t="s">
        <v>50</v>
      </c>
      <c r="S7" s="766" t="s">
        <v>50</v>
      </c>
      <c r="T7" s="764" t="s">
        <v>77</v>
      </c>
      <c r="U7" s="766" t="s">
        <v>80</v>
      </c>
      <c r="V7" s="764" t="s">
        <v>77</v>
      </c>
      <c r="W7" s="767" t="s">
        <v>56</v>
      </c>
      <c r="X7" s="764" t="s">
        <v>77</v>
      </c>
      <c r="Y7" s="767" t="s">
        <v>56</v>
      </c>
      <c r="Z7" s="728" t="s">
        <v>81</v>
      </c>
    </row>
    <row r="8" spans="1:26" x14ac:dyDescent="0.2">
      <c r="A8" s="694" t="s">
        <v>82</v>
      </c>
      <c r="B8" s="695" t="s">
        <v>83</v>
      </c>
      <c r="C8" s="696">
        <v>4531873</v>
      </c>
      <c r="D8" s="710" t="s">
        <v>84</v>
      </c>
      <c r="E8" s="731">
        <v>41.95</v>
      </c>
      <c r="F8" s="710" t="s">
        <v>85</v>
      </c>
      <c r="G8" s="731">
        <v>41.9</v>
      </c>
      <c r="H8" s="710" t="s">
        <v>86</v>
      </c>
      <c r="I8" s="731">
        <v>41.9</v>
      </c>
      <c r="J8" s="710" t="s">
        <v>87</v>
      </c>
      <c r="K8" s="731">
        <v>41.9</v>
      </c>
      <c r="L8" s="710" t="s">
        <v>88</v>
      </c>
      <c r="M8" s="739">
        <v>41.9</v>
      </c>
      <c r="N8" s="710" t="s">
        <v>89</v>
      </c>
      <c r="O8" s="739">
        <v>41.95</v>
      </c>
      <c r="P8" s="710" t="s">
        <v>90</v>
      </c>
      <c r="Q8" s="741">
        <v>41.9</v>
      </c>
      <c r="R8" s="710" t="s">
        <v>91</v>
      </c>
      <c r="S8" s="743">
        <v>41.9</v>
      </c>
      <c r="T8" s="710" t="s">
        <v>92</v>
      </c>
      <c r="U8" s="731">
        <v>41.9</v>
      </c>
      <c r="V8" s="710" t="s">
        <v>93</v>
      </c>
      <c r="W8" s="743">
        <v>41.9</v>
      </c>
      <c r="X8" s="711" t="s">
        <v>1592</v>
      </c>
      <c r="Y8" s="750">
        <v>41.95</v>
      </c>
      <c r="Z8" s="753">
        <f>SUM(E8+G8+I8+K8+M8+O8+Q8+S8+U8+W8+Y8)</f>
        <v>461.0499999999999</v>
      </c>
    </row>
    <row r="9" spans="1:26" x14ac:dyDescent="0.2">
      <c r="A9" s="697" t="s">
        <v>94</v>
      </c>
      <c r="B9" s="246" t="s">
        <v>95</v>
      </c>
      <c r="C9" s="693">
        <v>4652308</v>
      </c>
      <c r="D9" s="711" t="s">
        <v>96</v>
      </c>
      <c r="E9" s="732">
        <v>41.9</v>
      </c>
      <c r="F9" s="711" t="s">
        <v>97</v>
      </c>
      <c r="G9" s="732">
        <v>41.9</v>
      </c>
      <c r="H9" s="711" t="s">
        <v>98</v>
      </c>
      <c r="I9" s="732">
        <v>41.95</v>
      </c>
      <c r="J9" s="711" t="s">
        <v>99</v>
      </c>
      <c r="K9" s="732">
        <v>41.9</v>
      </c>
      <c r="L9" s="711" t="s">
        <v>100</v>
      </c>
      <c r="M9" s="740">
        <v>41.9</v>
      </c>
      <c r="N9" s="711" t="s">
        <v>101</v>
      </c>
      <c r="O9" s="740">
        <v>41.9</v>
      </c>
      <c r="P9" s="711" t="s">
        <v>102</v>
      </c>
      <c r="Q9" s="742">
        <v>41.9</v>
      </c>
      <c r="R9" s="711" t="s">
        <v>103</v>
      </c>
      <c r="S9" s="744">
        <v>41.95</v>
      </c>
      <c r="T9" s="711" t="s">
        <v>104</v>
      </c>
      <c r="U9" s="732">
        <v>41.9</v>
      </c>
      <c r="V9" s="710" t="s">
        <v>105</v>
      </c>
      <c r="W9" s="744">
        <v>41.9</v>
      </c>
      <c r="X9" s="711" t="s">
        <v>1590</v>
      </c>
      <c r="Y9" s="750">
        <v>41.9</v>
      </c>
      <c r="Z9" s="753">
        <f t="shared" ref="Z9:Z72" si="0">SUM(E9+G9+I9+K9+M9+O9+Q9+S9+U9+W9+Y9)</f>
        <v>460.99999999999994</v>
      </c>
    </row>
    <row r="10" spans="1:26" x14ac:dyDescent="0.2">
      <c r="A10" s="697" t="s">
        <v>106</v>
      </c>
      <c r="B10" s="246" t="s">
        <v>107</v>
      </c>
      <c r="C10" s="693">
        <v>4532008</v>
      </c>
      <c r="D10" s="711" t="s">
        <v>108</v>
      </c>
      <c r="E10" s="732">
        <v>182</v>
      </c>
      <c r="F10" s="711" t="s">
        <v>109</v>
      </c>
      <c r="G10" s="732">
        <v>189.65</v>
      </c>
      <c r="H10" s="711" t="s">
        <v>110</v>
      </c>
      <c r="I10" s="732">
        <v>183.75</v>
      </c>
      <c r="J10" s="711" t="s">
        <v>111</v>
      </c>
      <c r="K10" s="732">
        <v>184.35</v>
      </c>
      <c r="L10" s="711" t="s">
        <v>112</v>
      </c>
      <c r="M10" s="740">
        <v>183.15</v>
      </c>
      <c r="N10" s="711" t="s">
        <v>113</v>
      </c>
      <c r="O10" s="740">
        <v>191.35</v>
      </c>
      <c r="P10" s="711" t="s">
        <v>114</v>
      </c>
      <c r="Q10" s="742">
        <v>197</v>
      </c>
      <c r="R10" s="711" t="s">
        <v>115</v>
      </c>
      <c r="S10" s="744">
        <v>192.9</v>
      </c>
      <c r="T10" s="711" t="s">
        <v>116</v>
      </c>
      <c r="U10" s="732">
        <v>184.55</v>
      </c>
      <c r="V10" s="710" t="s">
        <v>117</v>
      </c>
      <c r="W10" s="744">
        <v>181.1</v>
      </c>
      <c r="X10" s="711" t="s">
        <v>1568</v>
      </c>
      <c r="Y10" s="750">
        <v>182.05</v>
      </c>
      <c r="Z10" s="753">
        <f t="shared" si="0"/>
        <v>2051.85</v>
      </c>
    </row>
    <row r="11" spans="1:26" x14ac:dyDescent="0.2">
      <c r="A11" s="697" t="s">
        <v>118</v>
      </c>
      <c r="B11" s="246" t="s">
        <v>119</v>
      </c>
      <c r="C11" s="693">
        <v>4533005</v>
      </c>
      <c r="D11" s="711" t="s">
        <v>120</v>
      </c>
      <c r="E11" s="732">
        <v>76.5</v>
      </c>
      <c r="F11" s="711" t="s">
        <v>121</v>
      </c>
      <c r="G11" s="732">
        <v>58.85</v>
      </c>
      <c r="H11" s="711" t="s">
        <v>122</v>
      </c>
      <c r="I11" s="732">
        <v>59.95</v>
      </c>
      <c r="J11" s="711" t="s">
        <v>123</v>
      </c>
      <c r="K11" s="732">
        <v>62.85</v>
      </c>
      <c r="L11" s="711" t="s">
        <v>124</v>
      </c>
      <c r="M11" s="740">
        <v>68.25</v>
      </c>
      <c r="N11" s="711" t="s">
        <v>125</v>
      </c>
      <c r="O11" s="740">
        <v>70</v>
      </c>
      <c r="P11" s="711" t="s">
        <v>126</v>
      </c>
      <c r="Q11" s="742">
        <v>77.95</v>
      </c>
      <c r="R11" s="711" t="s">
        <v>127</v>
      </c>
      <c r="S11" s="744">
        <v>59.55</v>
      </c>
      <c r="T11" s="711" t="s">
        <v>128</v>
      </c>
      <c r="U11" s="732">
        <v>63.45</v>
      </c>
      <c r="V11" s="710" t="s">
        <v>129</v>
      </c>
      <c r="W11" s="744">
        <v>58.05</v>
      </c>
      <c r="X11" s="711" t="s">
        <v>1579</v>
      </c>
      <c r="Y11" s="750">
        <v>66.599999999999994</v>
      </c>
      <c r="Z11" s="753">
        <f t="shared" si="0"/>
        <v>722</v>
      </c>
    </row>
    <row r="12" spans="1:26" x14ac:dyDescent="0.2">
      <c r="A12" s="697" t="s">
        <v>130</v>
      </c>
      <c r="B12" s="246" t="s">
        <v>131</v>
      </c>
      <c r="C12" s="693">
        <v>5811124</v>
      </c>
      <c r="D12" s="711" t="s">
        <v>132</v>
      </c>
      <c r="E12" s="732">
        <v>41.9</v>
      </c>
      <c r="F12" s="711" t="s">
        <v>133</v>
      </c>
      <c r="G12" s="732">
        <v>41.9</v>
      </c>
      <c r="H12" s="711" t="s">
        <v>134</v>
      </c>
      <c r="I12" s="732">
        <v>41.95</v>
      </c>
      <c r="J12" s="711" t="s">
        <v>135</v>
      </c>
      <c r="K12" s="732">
        <v>41.9</v>
      </c>
      <c r="L12" s="711" t="s">
        <v>136</v>
      </c>
      <c r="M12" s="740">
        <v>41.9</v>
      </c>
      <c r="N12" s="711" t="s">
        <v>137</v>
      </c>
      <c r="O12" s="740">
        <v>41.9</v>
      </c>
      <c r="P12" s="711" t="s">
        <v>138</v>
      </c>
      <c r="Q12" s="742">
        <v>41.9</v>
      </c>
      <c r="R12" s="711" t="s">
        <v>139</v>
      </c>
      <c r="S12" s="744">
        <v>41.95</v>
      </c>
      <c r="T12" s="711" t="s">
        <v>140</v>
      </c>
      <c r="U12" s="732">
        <v>41.9</v>
      </c>
      <c r="V12" s="710" t="s">
        <v>141</v>
      </c>
      <c r="W12" s="744">
        <v>41.9</v>
      </c>
      <c r="X12" s="711" t="s">
        <v>1623</v>
      </c>
      <c r="Y12" s="750">
        <v>41.9</v>
      </c>
      <c r="Z12" s="753">
        <f t="shared" si="0"/>
        <v>460.99999999999994</v>
      </c>
    </row>
    <row r="13" spans="1:26" x14ac:dyDescent="0.2">
      <c r="A13" s="697" t="s">
        <v>142</v>
      </c>
      <c r="B13" s="246" t="s">
        <v>143</v>
      </c>
      <c r="C13" s="693">
        <v>5813444</v>
      </c>
      <c r="D13" s="711" t="s">
        <v>144</v>
      </c>
      <c r="E13" s="732">
        <v>223.35</v>
      </c>
      <c r="F13" s="711" t="s">
        <v>145</v>
      </c>
      <c r="G13" s="732">
        <v>218.3</v>
      </c>
      <c r="H13" s="711" t="s">
        <v>146</v>
      </c>
      <c r="I13" s="732">
        <v>201.45</v>
      </c>
      <c r="J13" s="711" t="s">
        <v>147</v>
      </c>
      <c r="K13" s="732">
        <v>206.7</v>
      </c>
      <c r="L13" s="711" t="s">
        <v>148</v>
      </c>
      <c r="M13" s="740">
        <v>182.75</v>
      </c>
      <c r="N13" s="711" t="s">
        <v>149</v>
      </c>
      <c r="O13" s="740">
        <v>184.8</v>
      </c>
      <c r="P13" s="711" t="s">
        <v>150</v>
      </c>
      <c r="Q13" s="742">
        <v>186.85</v>
      </c>
      <c r="R13" s="711" t="s">
        <v>151</v>
      </c>
      <c r="S13" s="744">
        <v>185.55</v>
      </c>
      <c r="T13" s="711" t="s">
        <v>152</v>
      </c>
      <c r="U13" s="732">
        <v>217.1</v>
      </c>
      <c r="V13" s="710" t="s">
        <v>153</v>
      </c>
      <c r="W13" s="744">
        <v>181.65</v>
      </c>
      <c r="X13" s="711" t="s">
        <v>1606</v>
      </c>
      <c r="Y13" s="750">
        <v>188.7</v>
      </c>
      <c r="Z13" s="753">
        <f t="shared" si="0"/>
        <v>2177.1999999999998</v>
      </c>
    </row>
    <row r="14" spans="1:26" x14ac:dyDescent="0.2">
      <c r="A14" s="697" t="s">
        <v>154</v>
      </c>
      <c r="B14" s="246" t="s">
        <v>143</v>
      </c>
      <c r="C14" s="693">
        <v>5813454</v>
      </c>
      <c r="D14" s="711" t="s">
        <v>155</v>
      </c>
      <c r="E14" s="732">
        <v>41.9</v>
      </c>
      <c r="F14" s="711" t="s">
        <v>156</v>
      </c>
      <c r="G14" s="732">
        <v>41.9</v>
      </c>
      <c r="H14" s="711" t="s">
        <v>157</v>
      </c>
      <c r="I14" s="732">
        <v>41.95</v>
      </c>
      <c r="J14" s="711" t="s">
        <v>158</v>
      </c>
      <c r="K14" s="732">
        <v>41.9</v>
      </c>
      <c r="L14" s="711" t="s">
        <v>159</v>
      </c>
      <c r="M14" s="740">
        <v>41.9</v>
      </c>
      <c r="N14" s="711" t="s">
        <v>160</v>
      </c>
      <c r="O14" s="740">
        <v>41.9</v>
      </c>
      <c r="P14" s="711" t="s">
        <v>161</v>
      </c>
      <c r="Q14" s="742">
        <v>41.9</v>
      </c>
      <c r="R14" s="711" t="s">
        <v>162</v>
      </c>
      <c r="S14" s="744">
        <v>41.95</v>
      </c>
      <c r="T14" s="711" t="s">
        <v>163</v>
      </c>
      <c r="U14" s="732">
        <v>41.9</v>
      </c>
      <c r="V14" s="710" t="s">
        <v>164</v>
      </c>
      <c r="W14" s="744">
        <v>41.9</v>
      </c>
      <c r="X14" s="711" t="s">
        <v>1597</v>
      </c>
      <c r="Y14" s="750">
        <v>41.9</v>
      </c>
      <c r="Z14" s="753">
        <f t="shared" si="0"/>
        <v>460.99999999999994</v>
      </c>
    </row>
    <row r="15" spans="1:26" x14ac:dyDescent="0.2">
      <c r="A15" s="697" t="s">
        <v>165</v>
      </c>
      <c r="B15" s="246" t="s">
        <v>166</v>
      </c>
      <c r="C15" s="693">
        <v>4539825</v>
      </c>
      <c r="D15" s="711" t="s">
        <v>167</v>
      </c>
      <c r="E15" s="732">
        <v>224.15</v>
      </c>
      <c r="F15" s="711" t="s">
        <v>168</v>
      </c>
      <c r="G15" s="732">
        <v>241</v>
      </c>
      <c r="H15" s="711" t="s">
        <v>169</v>
      </c>
      <c r="I15" s="732">
        <v>231.9</v>
      </c>
      <c r="J15" s="711" t="s">
        <v>170</v>
      </c>
      <c r="K15" s="732">
        <v>238.6</v>
      </c>
      <c r="L15" s="711" t="s">
        <v>171</v>
      </c>
      <c r="M15" s="740">
        <v>240.75</v>
      </c>
      <c r="N15" s="711" t="s">
        <v>172</v>
      </c>
      <c r="O15" s="740">
        <v>238.9</v>
      </c>
      <c r="P15" s="711" t="s">
        <v>173</v>
      </c>
      <c r="Q15" s="742">
        <v>218.9</v>
      </c>
      <c r="R15" s="711" t="s">
        <v>174</v>
      </c>
      <c r="S15" s="744">
        <v>219.35</v>
      </c>
      <c r="T15" s="711" t="s">
        <v>175</v>
      </c>
      <c r="U15" s="732">
        <v>220.1</v>
      </c>
      <c r="V15" s="710" t="s">
        <v>176</v>
      </c>
      <c r="W15" s="744">
        <v>226</v>
      </c>
      <c r="X15" s="711" t="s">
        <v>1595</v>
      </c>
      <c r="Y15" s="750">
        <v>224.3</v>
      </c>
      <c r="Z15" s="753">
        <f t="shared" si="0"/>
        <v>2523.9500000000003</v>
      </c>
    </row>
    <row r="16" spans="1:26" x14ac:dyDescent="0.2">
      <c r="A16" s="697" t="s">
        <v>177</v>
      </c>
      <c r="B16" s="246" t="s">
        <v>178</v>
      </c>
      <c r="C16" s="693">
        <v>4532356</v>
      </c>
      <c r="D16" s="711" t="s">
        <v>179</v>
      </c>
      <c r="E16" s="732">
        <v>57</v>
      </c>
      <c r="F16" s="711" t="s">
        <v>180</v>
      </c>
      <c r="G16" s="732">
        <v>56.95</v>
      </c>
      <c r="H16" s="711" t="s">
        <v>181</v>
      </c>
      <c r="I16" s="732">
        <v>57</v>
      </c>
      <c r="J16" s="711" t="s">
        <v>182</v>
      </c>
      <c r="K16" s="732">
        <v>57</v>
      </c>
      <c r="L16" s="711" t="s">
        <v>183</v>
      </c>
      <c r="M16" s="740">
        <v>57</v>
      </c>
      <c r="N16" s="711" t="s">
        <v>184</v>
      </c>
      <c r="O16" s="740">
        <v>57</v>
      </c>
      <c r="P16" s="711" t="s">
        <v>185</v>
      </c>
      <c r="Q16" s="742">
        <v>56.95</v>
      </c>
      <c r="R16" s="711" t="s">
        <v>186</v>
      </c>
      <c r="S16" s="744">
        <v>57.4</v>
      </c>
      <c r="T16" s="711" t="s">
        <v>187</v>
      </c>
      <c r="U16" s="732">
        <v>64.400000000000006</v>
      </c>
      <c r="V16" s="710" t="s">
        <v>188</v>
      </c>
      <c r="W16" s="744">
        <v>74</v>
      </c>
      <c r="X16" s="711" t="s">
        <v>1612</v>
      </c>
      <c r="Y16" s="750">
        <v>78.7</v>
      </c>
      <c r="Z16" s="753">
        <f t="shared" si="0"/>
        <v>673.4</v>
      </c>
    </row>
    <row r="17" spans="1:26" x14ac:dyDescent="0.2">
      <c r="A17" s="697" t="s">
        <v>189</v>
      </c>
      <c r="B17" s="246" t="s">
        <v>190</v>
      </c>
      <c r="C17" s="693">
        <v>4292027</v>
      </c>
      <c r="D17" s="711" t="s">
        <v>191</v>
      </c>
      <c r="E17" s="732">
        <v>55.55</v>
      </c>
      <c r="F17" s="711" t="s">
        <v>192</v>
      </c>
      <c r="G17" s="732">
        <v>57.05</v>
      </c>
      <c r="H17" s="711" t="s">
        <v>193</v>
      </c>
      <c r="I17" s="732">
        <v>56.25</v>
      </c>
      <c r="J17" s="711" t="s">
        <v>194</v>
      </c>
      <c r="K17" s="732">
        <v>55.7</v>
      </c>
      <c r="L17" s="711" t="s">
        <v>195</v>
      </c>
      <c r="M17" s="740">
        <v>60.55</v>
      </c>
      <c r="N17" s="711" t="s">
        <v>196</v>
      </c>
      <c r="O17" s="740">
        <v>59.2</v>
      </c>
      <c r="P17" s="711" t="s">
        <v>197</v>
      </c>
      <c r="Q17" s="742">
        <v>57.05</v>
      </c>
      <c r="R17" s="711" t="s">
        <v>198</v>
      </c>
      <c r="S17" s="744">
        <v>55.45</v>
      </c>
      <c r="T17" s="711" t="s">
        <v>199</v>
      </c>
      <c r="U17" s="732">
        <v>55.65</v>
      </c>
      <c r="V17" s="710" t="s">
        <v>200</v>
      </c>
      <c r="W17" s="744">
        <v>56.1</v>
      </c>
      <c r="X17" s="711" t="s">
        <v>1565</v>
      </c>
      <c r="Y17" s="750">
        <v>56.55</v>
      </c>
      <c r="Z17" s="753">
        <f t="shared" si="0"/>
        <v>625.1</v>
      </c>
    </row>
    <row r="18" spans="1:26" x14ac:dyDescent="0.2">
      <c r="A18" s="697" t="s">
        <v>201</v>
      </c>
      <c r="B18" s="246" t="s">
        <v>190</v>
      </c>
      <c r="C18" s="693">
        <v>4293912</v>
      </c>
      <c r="D18" s="711" t="s">
        <v>202</v>
      </c>
      <c r="E18" s="732">
        <v>63.3</v>
      </c>
      <c r="F18" s="711" t="s">
        <v>203</v>
      </c>
      <c r="G18" s="732">
        <v>63.35</v>
      </c>
      <c r="H18" s="711" t="s">
        <v>204</v>
      </c>
      <c r="I18" s="732">
        <v>63.3</v>
      </c>
      <c r="J18" s="711" t="s">
        <v>205</v>
      </c>
      <c r="K18" s="732">
        <v>63.35</v>
      </c>
      <c r="L18" s="711" t="s">
        <v>206</v>
      </c>
      <c r="M18" s="740">
        <v>63.3</v>
      </c>
      <c r="N18" s="711" t="s">
        <v>207</v>
      </c>
      <c r="O18" s="740">
        <v>63.3</v>
      </c>
      <c r="P18" s="711" t="s">
        <v>208</v>
      </c>
      <c r="Q18" s="742">
        <v>63.35</v>
      </c>
      <c r="R18" s="711" t="s">
        <v>209</v>
      </c>
      <c r="S18" s="744">
        <v>63.3</v>
      </c>
      <c r="T18" s="711" t="s">
        <v>210</v>
      </c>
      <c r="U18" s="732">
        <v>63.35</v>
      </c>
      <c r="V18" s="710" t="s">
        <v>211</v>
      </c>
      <c r="W18" s="744">
        <v>63.3</v>
      </c>
      <c r="X18" s="711" t="s">
        <v>1622</v>
      </c>
      <c r="Y18" s="750">
        <v>63.3</v>
      </c>
      <c r="Z18" s="753">
        <f t="shared" si="0"/>
        <v>696.49999999999989</v>
      </c>
    </row>
    <row r="19" spans="1:26" x14ac:dyDescent="0.2">
      <c r="A19" s="697" t="s">
        <v>212</v>
      </c>
      <c r="B19" s="246" t="s">
        <v>213</v>
      </c>
      <c r="C19" s="693">
        <v>4296607</v>
      </c>
      <c r="D19" s="711" t="s">
        <v>214</v>
      </c>
      <c r="E19" s="732">
        <v>61.3</v>
      </c>
      <c r="F19" s="711" t="s">
        <v>215</v>
      </c>
      <c r="G19" s="732">
        <v>61.35</v>
      </c>
      <c r="H19" s="711" t="s">
        <v>216</v>
      </c>
      <c r="I19" s="732">
        <v>61.3</v>
      </c>
      <c r="J19" s="711" t="s">
        <v>217</v>
      </c>
      <c r="K19" s="732">
        <v>61.35</v>
      </c>
      <c r="L19" s="711" t="s">
        <v>218</v>
      </c>
      <c r="M19" s="740">
        <v>61.3</v>
      </c>
      <c r="N19" s="711" t="s">
        <v>219</v>
      </c>
      <c r="O19" s="740">
        <v>61.3</v>
      </c>
      <c r="P19" s="711" t="s">
        <v>220</v>
      </c>
      <c r="Q19" s="742">
        <v>61.35</v>
      </c>
      <c r="R19" s="711" t="s">
        <v>221</v>
      </c>
      <c r="S19" s="744">
        <v>61.3</v>
      </c>
      <c r="T19" s="711" t="s">
        <v>222</v>
      </c>
      <c r="U19" s="732">
        <v>61.35</v>
      </c>
      <c r="V19" s="710" t="s">
        <v>223</v>
      </c>
      <c r="W19" s="744">
        <v>61.3</v>
      </c>
      <c r="X19" s="711" t="s">
        <v>1637</v>
      </c>
      <c r="Y19" s="750">
        <v>61.3</v>
      </c>
      <c r="Z19" s="753">
        <f t="shared" si="0"/>
        <v>674.49999999999989</v>
      </c>
    </row>
    <row r="20" spans="1:26" x14ac:dyDescent="0.2">
      <c r="A20" s="697" t="s">
        <v>224</v>
      </c>
      <c r="B20" s="246" t="s">
        <v>213</v>
      </c>
      <c r="C20" s="693">
        <v>4291600</v>
      </c>
      <c r="D20" s="711" t="s">
        <v>225</v>
      </c>
      <c r="E20" s="732">
        <v>74.400000000000006</v>
      </c>
      <c r="F20" s="711" t="s">
        <v>226</v>
      </c>
      <c r="G20" s="732">
        <v>71.8</v>
      </c>
      <c r="H20" s="711" t="s">
        <v>227</v>
      </c>
      <c r="I20" s="732">
        <v>74.25</v>
      </c>
      <c r="J20" s="711" t="s">
        <v>228</v>
      </c>
      <c r="K20" s="732">
        <v>71.25</v>
      </c>
      <c r="L20" s="711" t="s">
        <v>229</v>
      </c>
      <c r="M20" s="740">
        <v>72</v>
      </c>
      <c r="N20" s="711" t="s">
        <v>230</v>
      </c>
      <c r="O20" s="740">
        <v>73.25</v>
      </c>
      <c r="P20" s="711" t="s">
        <v>231</v>
      </c>
      <c r="Q20" s="742">
        <v>74.099999999999994</v>
      </c>
      <c r="R20" s="711" t="s">
        <v>232</v>
      </c>
      <c r="S20" s="744">
        <v>71.900000000000006</v>
      </c>
      <c r="T20" s="711" t="s">
        <v>233</v>
      </c>
      <c r="U20" s="732">
        <v>73.650000000000006</v>
      </c>
      <c r="V20" s="710" t="s">
        <v>234</v>
      </c>
      <c r="W20" s="744">
        <v>69.95</v>
      </c>
      <c r="X20" s="711" t="s">
        <v>1645</v>
      </c>
      <c r="Y20" s="750">
        <v>70.900000000000006</v>
      </c>
      <c r="Z20" s="753">
        <f t="shared" si="0"/>
        <v>797.44999999999993</v>
      </c>
    </row>
    <row r="21" spans="1:26" x14ac:dyDescent="0.2">
      <c r="A21" s="697" t="s">
        <v>235</v>
      </c>
      <c r="B21" s="246" t="s">
        <v>236</v>
      </c>
      <c r="C21" s="693">
        <v>4538732</v>
      </c>
      <c r="D21" s="711" t="s">
        <v>237</v>
      </c>
      <c r="E21" s="732">
        <v>74.3</v>
      </c>
      <c r="F21" s="711" t="s">
        <v>238</v>
      </c>
      <c r="G21" s="732">
        <v>75.8</v>
      </c>
      <c r="H21" s="711" t="s">
        <v>239</v>
      </c>
      <c r="I21" s="732">
        <v>68.900000000000006</v>
      </c>
      <c r="J21" s="711" t="s">
        <v>240</v>
      </c>
      <c r="K21" s="732">
        <v>74.5</v>
      </c>
      <c r="L21" s="711" t="s">
        <v>241</v>
      </c>
      <c r="M21" s="740">
        <v>69.45</v>
      </c>
      <c r="N21" s="711" t="s">
        <v>242</v>
      </c>
      <c r="O21" s="740">
        <v>80.849999999999994</v>
      </c>
      <c r="P21" s="711" t="s">
        <v>243</v>
      </c>
      <c r="Q21" s="742">
        <v>67.5</v>
      </c>
      <c r="R21" s="711" t="s">
        <v>244</v>
      </c>
      <c r="S21" s="744">
        <v>71.349999999999994</v>
      </c>
      <c r="T21" s="711" t="s">
        <v>245</v>
      </c>
      <c r="U21" s="732">
        <v>72.650000000000006</v>
      </c>
      <c r="V21" s="710" t="s">
        <v>246</v>
      </c>
      <c r="W21" s="744">
        <v>86</v>
      </c>
      <c r="X21" s="711" t="s">
        <v>1594</v>
      </c>
      <c r="Y21" s="750">
        <v>76.7</v>
      </c>
      <c r="Z21" s="753">
        <f t="shared" si="0"/>
        <v>818</v>
      </c>
    </row>
    <row r="22" spans="1:26" x14ac:dyDescent="0.2">
      <c r="A22" s="697" t="s">
        <v>247</v>
      </c>
      <c r="B22" s="246" t="s">
        <v>248</v>
      </c>
      <c r="C22" s="693">
        <v>4651453</v>
      </c>
      <c r="D22" s="711" t="s">
        <v>249</v>
      </c>
      <c r="E22" s="732">
        <v>92.2</v>
      </c>
      <c r="F22" s="711" t="s">
        <v>250</v>
      </c>
      <c r="G22" s="732">
        <v>79.650000000000006</v>
      </c>
      <c r="H22" s="711" t="s">
        <v>251</v>
      </c>
      <c r="I22" s="732">
        <v>72.150000000000006</v>
      </c>
      <c r="J22" s="711" t="s">
        <v>252</v>
      </c>
      <c r="K22" s="732">
        <v>90.2</v>
      </c>
      <c r="L22" s="711" t="s">
        <v>253</v>
      </c>
      <c r="M22" s="740">
        <v>90</v>
      </c>
      <c r="N22" s="711" t="s">
        <v>254</v>
      </c>
      <c r="O22" s="740">
        <v>92.1</v>
      </c>
      <c r="P22" s="711" t="s">
        <v>255</v>
      </c>
      <c r="Q22" s="742">
        <v>56.85</v>
      </c>
      <c r="R22" s="711" t="s">
        <v>256</v>
      </c>
      <c r="S22" s="744">
        <v>85</v>
      </c>
      <c r="T22" s="711" t="s">
        <v>257</v>
      </c>
      <c r="U22" s="732">
        <v>71.5</v>
      </c>
      <c r="V22" s="710" t="s">
        <v>258</v>
      </c>
      <c r="W22" s="744">
        <v>89.6</v>
      </c>
      <c r="X22" s="711" t="s">
        <v>1593</v>
      </c>
      <c r="Y22" s="750">
        <v>74.45</v>
      </c>
      <c r="Z22" s="753">
        <f t="shared" si="0"/>
        <v>893.70000000000016</v>
      </c>
    </row>
    <row r="23" spans="1:26" x14ac:dyDescent="0.2">
      <c r="A23" s="697" t="s">
        <v>259</v>
      </c>
      <c r="B23" s="246" t="s">
        <v>260</v>
      </c>
      <c r="C23" s="693">
        <v>4547531</v>
      </c>
      <c r="D23" s="711" t="s">
        <v>261</v>
      </c>
      <c r="E23" s="732">
        <v>60.1</v>
      </c>
      <c r="F23" s="711" t="s">
        <v>262</v>
      </c>
      <c r="G23" s="732">
        <v>53</v>
      </c>
      <c r="H23" s="711" t="s">
        <v>263</v>
      </c>
      <c r="I23" s="732">
        <v>45.75</v>
      </c>
      <c r="J23" s="711" t="s">
        <v>264</v>
      </c>
      <c r="K23" s="732">
        <v>48.85</v>
      </c>
      <c r="L23" s="711" t="s">
        <v>265</v>
      </c>
      <c r="M23" s="740">
        <v>47.05</v>
      </c>
      <c r="N23" s="711" t="s">
        <v>266</v>
      </c>
      <c r="O23" s="740">
        <v>45.8</v>
      </c>
      <c r="P23" s="711" t="s">
        <v>267</v>
      </c>
      <c r="Q23" s="742">
        <v>47.85</v>
      </c>
      <c r="R23" s="711" t="s">
        <v>268</v>
      </c>
      <c r="S23" s="744">
        <v>47.75</v>
      </c>
      <c r="T23" s="711" t="s">
        <v>269</v>
      </c>
      <c r="U23" s="732">
        <v>51.7</v>
      </c>
      <c r="V23" s="710" t="s">
        <v>270</v>
      </c>
      <c r="W23" s="744">
        <v>54.4</v>
      </c>
      <c r="X23" s="711" t="s">
        <v>1629</v>
      </c>
      <c r="Y23" s="750">
        <v>47.85</v>
      </c>
      <c r="Z23" s="753">
        <f t="shared" si="0"/>
        <v>550.1</v>
      </c>
    </row>
    <row r="24" spans="1:26" x14ac:dyDescent="0.2">
      <c r="A24" s="697" t="s">
        <v>271</v>
      </c>
      <c r="B24" s="246" t="s">
        <v>272</v>
      </c>
      <c r="C24" s="693">
        <v>4290531</v>
      </c>
      <c r="D24" s="711" t="s">
        <v>273</v>
      </c>
      <c r="E24" s="732">
        <v>89</v>
      </c>
      <c r="F24" s="711" t="s">
        <v>274</v>
      </c>
      <c r="G24" s="732">
        <v>78.55</v>
      </c>
      <c r="H24" s="711" t="s">
        <v>275</v>
      </c>
      <c r="I24" s="732">
        <v>78.150000000000006</v>
      </c>
      <c r="J24" s="711" t="s">
        <v>276</v>
      </c>
      <c r="K24" s="732">
        <v>72.349999999999994</v>
      </c>
      <c r="L24" s="711" t="s">
        <v>277</v>
      </c>
      <c r="M24" s="740">
        <v>72.150000000000006</v>
      </c>
      <c r="N24" s="711" t="s">
        <v>278</v>
      </c>
      <c r="O24" s="740">
        <v>74.55</v>
      </c>
      <c r="P24" s="711" t="s">
        <v>279</v>
      </c>
      <c r="Q24" s="742">
        <v>69.95</v>
      </c>
      <c r="R24" s="711" t="s">
        <v>280</v>
      </c>
      <c r="S24" s="744">
        <v>67.349999999999994</v>
      </c>
      <c r="T24" s="711" t="s">
        <v>281</v>
      </c>
      <c r="U24" s="732">
        <v>77.099999999999994</v>
      </c>
      <c r="V24" s="710" t="s">
        <v>282</v>
      </c>
      <c r="W24" s="744">
        <v>74.900000000000006</v>
      </c>
      <c r="X24" s="711" t="s">
        <v>1598</v>
      </c>
      <c r="Y24" s="750">
        <v>71.95</v>
      </c>
      <c r="Z24" s="753">
        <f t="shared" si="0"/>
        <v>826.00000000000011</v>
      </c>
    </row>
    <row r="25" spans="1:26" x14ac:dyDescent="0.2">
      <c r="A25" s="697" t="s">
        <v>283</v>
      </c>
      <c r="B25" s="246" t="s">
        <v>284</v>
      </c>
      <c r="C25" s="693">
        <v>4534015</v>
      </c>
      <c r="D25" s="711" t="s">
        <v>285</v>
      </c>
      <c r="E25" s="732">
        <v>73.150000000000006</v>
      </c>
      <c r="F25" s="711" t="s">
        <v>286</v>
      </c>
      <c r="G25" s="732">
        <v>73.849999999999994</v>
      </c>
      <c r="H25" s="711" t="s">
        <v>287</v>
      </c>
      <c r="I25" s="732">
        <v>60.3</v>
      </c>
      <c r="J25" s="711" t="s">
        <v>288</v>
      </c>
      <c r="K25" s="732">
        <v>58.55</v>
      </c>
      <c r="L25" s="711" t="s">
        <v>289</v>
      </c>
      <c r="M25" s="740">
        <v>52.7</v>
      </c>
      <c r="N25" s="711" t="s">
        <v>290</v>
      </c>
      <c r="O25" s="740">
        <v>62.6</v>
      </c>
      <c r="P25" s="711" t="s">
        <v>291</v>
      </c>
      <c r="Q25" s="742">
        <v>70.5</v>
      </c>
      <c r="R25" s="711" t="s">
        <v>292</v>
      </c>
      <c r="S25" s="744">
        <v>61.4</v>
      </c>
      <c r="T25" s="711" t="s">
        <v>293</v>
      </c>
      <c r="U25" s="732">
        <v>59.6</v>
      </c>
      <c r="V25" s="710" t="s">
        <v>294</v>
      </c>
      <c r="W25" s="744">
        <v>56.7</v>
      </c>
      <c r="X25" s="711" t="s">
        <v>1601</v>
      </c>
      <c r="Y25" s="750">
        <v>64.05</v>
      </c>
      <c r="Z25" s="753">
        <f t="shared" si="0"/>
        <v>693.40000000000009</v>
      </c>
    </row>
    <row r="26" spans="1:26" x14ac:dyDescent="0.2">
      <c r="A26" s="697" t="s">
        <v>295</v>
      </c>
      <c r="B26" s="246" t="s">
        <v>296</v>
      </c>
      <c r="C26" s="693">
        <v>4293511</v>
      </c>
      <c r="D26" s="711" t="s">
        <v>297</v>
      </c>
      <c r="E26" s="732">
        <v>67.599999999999994</v>
      </c>
      <c r="F26" s="711" t="s">
        <v>298</v>
      </c>
      <c r="G26" s="732">
        <v>65.2</v>
      </c>
      <c r="H26" s="711" t="s">
        <v>299</v>
      </c>
      <c r="I26" s="732">
        <v>62.85</v>
      </c>
      <c r="J26" s="711" t="s">
        <v>300</v>
      </c>
      <c r="K26" s="732">
        <v>67.150000000000006</v>
      </c>
      <c r="L26" s="711" t="s">
        <v>301</v>
      </c>
      <c r="M26" s="740">
        <v>62.45</v>
      </c>
      <c r="N26" s="711" t="s">
        <v>302</v>
      </c>
      <c r="O26" s="740">
        <v>77.2</v>
      </c>
      <c r="P26" s="711" t="s">
        <v>303</v>
      </c>
      <c r="Q26" s="742">
        <v>84.5</v>
      </c>
      <c r="R26" s="711" t="s">
        <v>304</v>
      </c>
      <c r="S26" s="744">
        <v>75.650000000000006</v>
      </c>
      <c r="T26" s="711" t="s">
        <v>305</v>
      </c>
      <c r="U26" s="732">
        <v>66</v>
      </c>
      <c r="V26" s="710" t="s">
        <v>306</v>
      </c>
      <c r="W26" s="744">
        <v>60.65</v>
      </c>
      <c r="X26" s="711" t="s">
        <v>1600</v>
      </c>
      <c r="Y26" s="750">
        <v>62.6</v>
      </c>
      <c r="Z26" s="753">
        <f t="shared" si="0"/>
        <v>751.85</v>
      </c>
    </row>
    <row r="27" spans="1:26" x14ac:dyDescent="0.2">
      <c r="A27" s="697" t="s">
        <v>307</v>
      </c>
      <c r="B27" s="246" t="s">
        <v>308</v>
      </c>
      <c r="C27" s="693">
        <v>4652872</v>
      </c>
      <c r="D27" s="711" t="s">
        <v>309</v>
      </c>
      <c r="E27" s="732">
        <v>41.9</v>
      </c>
      <c r="F27" s="711" t="s">
        <v>310</v>
      </c>
      <c r="G27" s="732">
        <v>41.9</v>
      </c>
      <c r="H27" s="711" t="s">
        <v>311</v>
      </c>
      <c r="I27" s="732">
        <v>41.95</v>
      </c>
      <c r="J27" s="711" t="s">
        <v>312</v>
      </c>
      <c r="K27" s="732">
        <v>41.9</v>
      </c>
      <c r="L27" s="711" t="s">
        <v>313</v>
      </c>
      <c r="M27" s="740">
        <v>41.9</v>
      </c>
      <c r="N27" s="711" t="s">
        <v>314</v>
      </c>
      <c r="O27" s="740">
        <v>41.9</v>
      </c>
      <c r="P27" s="711" t="s">
        <v>315</v>
      </c>
      <c r="Q27" s="742">
        <v>41.9</v>
      </c>
      <c r="R27" s="711" t="s">
        <v>316</v>
      </c>
      <c r="S27" s="744">
        <v>41.95</v>
      </c>
      <c r="T27" s="711" t="s">
        <v>317</v>
      </c>
      <c r="U27" s="732">
        <v>41.9</v>
      </c>
      <c r="V27" s="710" t="s">
        <v>318</v>
      </c>
      <c r="W27" s="744">
        <v>41.9</v>
      </c>
      <c r="X27" s="711" t="s">
        <v>1600</v>
      </c>
      <c r="Y27" s="750">
        <v>41.9</v>
      </c>
      <c r="Z27" s="753">
        <f t="shared" si="0"/>
        <v>460.99999999999994</v>
      </c>
    </row>
    <row r="28" spans="1:26" x14ac:dyDescent="0.2">
      <c r="A28" s="697" t="s">
        <v>319</v>
      </c>
      <c r="B28" s="246" t="s">
        <v>320</v>
      </c>
      <c r="C28" s="693">
        <v>4691875</v>
      </c>
      <c r="D28" s="711" t="s">
        <v>321</v>
      </c>
      <c r="E28" s="732">
        <v>58.3</v>
      </c>
      <c r="F28" s="711" t="s">
        <v>322</v>
      </c>
      <c r="G28" s="732">
        <v>57.2</v>
      </c>
      <c r="H28" s="711" t="s">
        <v>323</v>
      </c>
      <c r="I28" s="732">
        <v>43.3</v>
      </c>
      <c r="J28" s="711" t="s">
        <v>324</v>
      </c>
      <c r="K28" s="732">
        <v>63.95</v>
      </c>
      <c r="L28" s="711" t="s">
        <v>325</v>
      </c>
      <c r="M28" s="740">
        <v>49.75</v>
      </c>
      <c r="N28" s="711" t="s">
        <v>326</v>
      </c>
      <c r="O28" s="740">
        <v>55.4</v>
      </c>
      <c r="P28" s="711" t="s">
        <v>327</v>
      </c>
      <c r="Q28" s="742">
        <v>53.65</v>
      </c>
      <c r="R28" s="711" t="s">
        <v>328</v>
      </c>
      <c r="S28" s="744">
        <v>55.95</v>
      </c>
      <c r="T28" s="711" t="s">
        <v>329</v>
      </c>
      <c r="U28" s="732">
        <v>53.8</v>
      </c>
      <c r="V28" s="710" t="s">
        <v>330</v>
      </c>
      <c r="W28" s="744">
        <v>53.55</v>
      </c>
      <c r="X28" s="711" t="s">
        <v>1605</v>
      </c>
      <c r="Y28" s="750">
        <v>52</v>
      </c>
      <c r="Z28" s="753">
        <f t="shared" si="0"/>
        <v>596.84999999999991</v>
      </c>
    </row>
    <row r="29" spans="1:26" x14ac:dyDescent="0.2">
      <c r="A29" s="697" t="s">
        <v>331</v>
      </c>
      <c r="B29" s="246" t="s">
        <v>332</v>
      </c>
      <c r="C29" s="693">
        <v>4293966</v>
      </c>
      <c r="D29" s="711" t="s">
        <v>333</v>
      </c>
      <c r="E29" s="732">
        <v>49.7</v>
      </c>
      <c r="F29" s="711" t="s">
        <v>334</v>
      </c>
      <c r="G29" s="732">
        <v>45.05</v>
      </c>
      <c r="H29" s="711" t="s">
        <v>335</v>
      </c>
      <c r="I29" s="732">
        <v>44.6</v>
      </c>
      <c r="J29" s="711" t="s">
        <v>336</v>
      </c>
      <c r="K29" s="732">
        <v>44.75</v>
      </c>
      <c r="L29" s="711" t="s">
        <v>337</v>
      </c>
      <c r="M29" s="740">
        <v>44.6</v>
      </c>
      <c r="N29" s="711" t="s">
        <v>338</v>
      </c>
      <c r="O29" s="740">
        <v>46.5</v>
      </c>
      <c r="P29" s="711" t="s">
        <v>339</v>
      </c>
      <c r="Q29" s="742">
        <v>45.9</v>
      </c>
      <c r="R29" s="711" t="s">
        <v>340</v>
      </c>
      <c r="S29" s="744">
        <v>45.75</v>
      </c>
      <c r="T29" s="711" t="s">
        <v>341</v>
      </c>
      <c r="U29" s="732">
        <v>46.65</v>
      </c>
      <c r="V29" s="710" t="s">
        <v>342</v>
      </c>
      <c r="W29" s="744">
        <v>46.3</v>
      </c>
      <c r="X29" s="711" t="s">
        <v>1604</v>
      </c>
      <c r="Y29" s="750">
        <v>48.65</v>
      </c>
      <c r="Z29" s="753">
        <f t="shared" si="0"/>
        <v>508.44999999999993</v>
      </c>
    </row>
    <row r="30" spans="1:26" x14ac:dyDescent="0.2">
      <c r="A30" s="697" t="s">
        <v>343</v>
      </c>
      <c r="B30" s="246" t="s">
        <v>344</v>
      </c>
      <c r="C30" s="693">
        <v>4294074</v>
      </c>
      <c r="D30" s="711" t="s">
        <v>345</v>
      </c>
      <c r="E30" s="732">
        <v>179.2</v>
      </c>
      <c r="F30" s="711" t="s">
        <v>346</v>
      </c>
      <c r="G30" s="732">
        <v>152</v>
      </c>
      <c r="H30" s="711" t="s">
        <v>347</v>
      </c>
      <c r="I30" s="732">
        <v>131.69999999999999</v>
      </c>
      <c r="J30" s="711" t="s">
        <v>348</v>
      </c>
      <c r="K30" s="732">
        <v>127.2</v>
      </c>
      <c r="L30" s="711" t="s">
        <v>349</v>
      </c>
      <c r="M30" s="740">
        <v>138.25</v>
      </c>
      <c r="N30" s="711" t="s">
        <v>350</v>
      </c>
      <c r="O30" s="740">
        <v>135.80000000000001</v>
      </c>
      <c r="P30" s="711" t="s">
        <v>351</v>
      </c>
      <c r="Q30" s="742">
        <v>149.25</v>
      </c>
      <c r="R30" s="711" t="s">
        <v>352</v>
      </c>
      <c r="S30" s="744">
        <v>164.35</v>
      </c>
      <c r="T30" s="711" t="s">
        <v>353</v>
      </c>
      <c r="U30" s="732">
        <v>139.50200000000001</v>
      </c>
      <c r="V30" s="710" t="s">
        <v>354</v>
      </c>
      <c r="W30" s="744">
        <v>142.65</v>
      </c>
      <c r="X30" s="711" t="s">
        <v>1647</v>
      </c>
      <c r="Y30" s="750">
        <v>105.25</v>
      </c>
      <c r="Z30" s="753">
        <f t="shared" si="0"/>
        <v>1565.152</v>
      </c>
    </row>
    <row r="31" spans="1:26" x14ac:dyDescent="0.2">
      <c r="A31" s="697" t="s">
        <v>355</v>
      </c>
      <c r="B31" s="246" t="s">
        <v>356</v>
      </c>
      <c r="C31" s="693">
        <v>4530256</v>
      </c>
      <c r="D31" s="711" t="s">
        <v>357</v>
      </c>
      <c r="E31" s="732">
        <v>69.8</v>
      </c>
      <c r="F31" s="711" t="s">
        <v>358</v>
      </c>
      <c r="G31" s="732">
        <v>74</v>
      </c>
      <c r="H31" s="711" t="s">
        <v>359</v>
      </c>
      <c r="I31" s="732">
        <v>65.099999999999994</v>
      </c>
      <c r="J31" s="711" t="s">
        <v>360</v>
      </c>
      <c r="K31" s="732">
        <v>72.75</v>
      </c>
      <c r="L31" s="711" t="s">
        <v>361</v>
      </c>
      <c r="M31" s="740">
        <v>74.2</v>
      </c>
      <c r="N31" s="711" t="s">
        <v>362</v>
      </c>
      <c r="O31" s="740">
        <v>65.75</v>
      </c>
      <c r="P31" s="711" t="s">
        <v>363</v>
      </c>
      <c r="Q31" s="742">
        <v>66.150000000000006</v>
      </c>
      <c r="R31" s="711" t="s">
        <v>364</v>
      </c>
      <c r="S31" s="744">
        <v>63.6</v>
      </c>
      <c r="T31" s="711" t="s">
        <v>365</v>
      </c>
      <c r="U31" s="732">
        <v>70.25</v>
      </c>
      <c r="V31" s="710" t="s">
        <v>366</v>
      </c>
      <c r="W31" s="744">
        <v>64.650000000000006</v>
      </c>
      <c r="X31" s="711" t="s">
        <v>1615</v>
      </c>
      <c r="Y31" s="750">
        <v>73.849999999999994</v>
      </c>
      <c r="Z31" s="753">
        <f t="shared" si="0"/>
        <v>760.1</v>
      </c>
    </row>
    <row r="32" spans="1:26" x14ac:dyDescent="0.2">
      <c r="A32" s="697" t="s">
        <v>367</v>
      </c>
      <c r="B32" s="246" t="s">
        <v>368</v>
      </c>
      <c r="C32" s="693">
        <v>4295308</v>
      </c>
      <c r="D32" s="711" t="s">
        <v>369</v>
      </c>
      <c r="E32" s="732">
        <v>113.6</v>
      </c>
      <c r="F32" s="711" t="s">
        <v>370</v>
      </c>
      <c r="G32" s="732">
        <v>95.3</v>
      </c>
      <c r="H32" s="711" t="s">
        <v>371</v>
      </c>
      <c r="I32" s="732">
        <v>88.3</v>
      </c>
      <c r="J32" s="711" t="s">
        <v>372</v>
      </c>
      <c r="K32" s="732">
        <v>88.9</v>
      </c>
      <c r="L32" s="711" t="s">
        <v>373</v>
      </c>
      <c r="M32" s="740">
        <v>92.15</v>
      </c>
      <c r="N32" s="711" t="s">
        <v>374</v>
      </c>
      <c r="O32" s="740">
        <v>96.85</v>
      </c>
      <c r="P32" s="711" t="s">
        <v>375</v>
      </c>
      <c r="Q32" s="742">
        <v>92.85</v>
      </c>
      <c r="R32" s="711" t="s">
        <v>376</v>
      </c>
      <c r="S32" s="744">
        <v>86</v>
      </c>
      <c r="T32" s="711" t="s">
        <v>377</v>
      </c>
      <c r="U32" s="732">
        <v>71.95</v>
      </c>
      <c r="V32" s="710" t="s">
        <v>378</v>
      </c>
      <c r="W32" s="744">
        <v>62.8</v>
      </c>
      <c r="X32" s="711" t="s">
        <v>1617</v>
      </c>
      <c r="Y32" s="750">
        <v>69.900000000000006</v>
      </c>
      <c r="Z32" s="753">
        <f t="shared" si="0"/>
        <v>958.6</v>
      </c>
    </row>
    <row r="33" spans="1:26" x14ac:dyDescent="0.2">
      <c r="A33" s="697" t="s">
        <v>379</v>
      </c>
      <c r="B33" s="246" t="s">
        <v>380</v>
      </c>
      <c r="C33" s="693">
        <v>4651356</v>
      </c>
      <c r="D33" s="711" t="s">
        <v>381</v>
      </c>
      <c r="E33" s="732">
        <v>42.4</v>
      </c>
      <c r="F33" s="711" t="s">
        <v>382</v>
      </c>
      <c r="G33" s="732">
        <v>49.25</v>
      </c>
      <c r="H33" s="711" t="s">
        <v>383</v>
      </c>
      <c r="I33" s="732">
        <v>44.6</v>
      </c>
      <c r="J33" s="711" t="s">
        <v>384</v>
      </c>
      <c r="K33" s="732">
        <v>53.15</v>
      </c>
      <c r="L33" s="711" t="s">
        <v>385</v>
      </c>
      <c r="M33" s="740">
        <v>47.2</v>
      </c>
      <c r="N33" s="711" t="s">
        <v>386</v>
      </c>
      <c r="O33" s="740">
        <v>49.7</v>
      </c>
      <c r="P33" s="711" t="s">
        <v>387</v>
      </c>
      <c r="Q33" s="742">
        <v>48.45</v>
      </c>
      <c r="R33" s="711" t="s">
        <v>388</v>
      </c>
      <c r="S33" s="744">
        <v>48.7</v>
      </c>
      <c r="T33" s="711" t="s">
        <v>389</v>
      </c>
      <c r="U33" s="732">
        <v>47.25</v>
      </c>
      <c r="V33" s="710" t="s">
        <v>390</v>
      </c>
      <c r="W33" s="744">
        <v>43.15</v>
      </c>
      <c r="X33" s="711" t="s">
        <v>1573</v>
      </c>
      <c r="Y33" s="750">
        <v>50.1</v>
      </c>
      <c r="Z33" s="753">
        <f t="shared" si="0"/>
        <v>523.94999999999993</v>
      </c>
    </row>
    <row r="34" spans="1:26" x14ac:dyDescent="0.2">
      <c r="A34" s="697" t="s">
        <v>391</v>
      </c>
      <c r="B34" s="246" t="s">
        <v>392</v>
      </c>
      <c r="C34" s="693">
        <v>4531712</v>
      </c>
      <c r="D34" s="711" t="s">
        <v>393</v>
      </c>
      <c r="E34" s="732">
        <v>108.1</v>
      </c>
      <c r="F34" s="711" t="s">
        <v>394</v>
      </c>
      <c r="G34" s="732">
        <v>107.55</v>
      </c>
      <c r="H34" s="711" t="s">
        <v>395</v>
      </c>
      <c r="I34" s="732">
        <v>100.25</v>
      </c>
      <c r="J34" s="711" t="s">
        <v>396</v>
      </c>
      <c r="K34" s="732">
        <v>110.3</v>
      </c>
      <c r="L34" s="711" t="s">
        <v>397</v>
      </c>
      <c r="M34" s="740">
        <v>101.1</v>
      </c>
      <c r="N34" s="711" t="s">
        <v>398</v>
      </c>
      <c r="O34" s="740">
        <v>112.55</v>
      </c>
      <c r="P34" s="711" t="s">
        <v>399</v>
      </c>
      <c r="Q34" s="742">
        <v>98.25</v>
      </c>
      <c r="R34" s="711" t="s">
        <v>400</v>
      </c>
      <c r="S34" s="744">
        <v>106.45</v>
      </c>
      <c r="T34" s="711" t="s">
        <v>401</v>
      </c>
      <c r="U34" s="732">
        <v>105.1</v>
      </c>
      <c r="V34" s="710" t="s">
        <v>402</v>
      </c>
      <c r="W34" s="744">
        <v>104</v>
      </c>
      <c r="X34" s="711" t="s">
        <v>1575</v>
      </c>
      <c r="Y34" s="750">
        <v>101.5</v>
      </c>
      <c r="Z34" s="753">
        <f t="shared" si="0"/>
        <v>1155.1500000000001</v>
      </c>
    </row>
    <row r="35" spans="1:26" x14ac:dyDescent="0.2">
      <c r="A35" s="697" t="s">
        <v>403</v>
      </c>
      <c r="B35" s="246" t="s">
        <v>404</v>
      </c>
      <c r="C35" s="693">
        <v>4532696</v>
      </c>
      <c r="D35" s="711" t="s">
        <v>405</v>
      </c>
      <c r="E35" s="732">
        <v>86.6</v>
      </c>
      <c r="F35" s="711" t="s">
        <v>406</v>
      </c>
      <c r="G35" s="732">
        <v>90.85</v>
      </c>
      <c r="H35" s="711" t="s">
        <v>407</v>
      </c>
      <c r="I35" s="732">
        <v>77.45</v>
      </c>
      <c r="J35" s="711" t="s">
        <v>408</v>
      </c>
      <c r="K35" s="732">
        <v>98.7</v>
      </c>
      <c r="L35" s="711" t="s">
        <v>409</v>
      </c>
      <c r="M35" s="740">
        <v>73.45</v>
      </c>
      <c r="N35" s="711" t="s">
        <v>410</v>
      </c>
      <c r="O35" s="740">
        <v>75.650000000000006</v>
      </c>
      <c r="P35" s="711" t="s">
        <v>411</v>
      </c>
      <c r="Q35" s="742">
        <v>68.45</v>
      </c>
      <c r="R35" s="711" t="s">
        <v>412</v>
      </c>
      <c r="S35" s="744">
        <v>70.349999999999994</v>
      </c>
      <c r="T35" s="711" t="s">
        <v>413</v>
      </c>
      <c r="U35" s="732">
        <v>75.400000000000006</v>
      </c>
      <c r="V35" s="710" t="s">
        <v>414</v>
      </c>
      <c r="W35" s="744">
        <v>74.849999999999994</v>
      </c>
      <c r="X35" s="711" t="s">
        <v>1577</v>
      </c>
      <c r="Y35" s="750">
        <v>80.8</v>
      </c>
      <c r="Z35" s="753">
        <f t="shared" si="0"/>
        <v>872.55</v>
      </c>
    </row>
    <row r="36" spans="1:26" x14ac:dyDescent="0.2">
      <c r="A36" s="697" t="s">
        <v>415</v>
      </c>
      <c r="B36" s="246" t="s">
        <v>416</v>
      </c>
      <c r="C36" s="693">
        <v>4201125</v>
      </c>
      <c r="D36" s="711" t="s">
        <v>417</v>
      </c>
      <c r="E36" s="732">
        <v>203.85</v>
      </c>
      <c r="F36" s="711" t="s">
        <v>418</v>
      </c>
      <c r="G36" s="732">
        <v>200.15</v>
      </c>
      <c r="H36" s="711" t="s">
        <v>419</v>
      </c>
      <c r="I36" s="732">
        <v>199.4</v>
      </c>
      <c r="J36" s="711" t="s">
        <v>420</v>
      </c>
      <c r="K36" s="732">
        <v>199.45</v>
      </c>
      <c r="L36" s="711" t="s">
        <v>421</v>
      </c>
      <c r="M36" s="740">
        <v>199.4</v>
      </c>
      <c r="N36" s="711" t="s">
        <v>422</v>
      </c>
      <c r="O36" s="740">
        <v>199.4</v>
      </c>
      <c r="P36" s="711" t="s">
        <v>423</v>
      </c>
      <c r="Q36" s="742">
        <v>211.15</v>
      </c>
      <c r="R36" s="711" t="s">
        <v>424</v>
      </c>
      <c r="S36" s="744">
        <v>206.8</v>
      </c>
      <c r="T36" s="711" t="s">
        <v>425</v>
      </c>
      <c r="U36" s="732">
        <v>199.45</v>
      </c>
      <c r="V36" s="710" t="s">
        <v>426</v>
      </c>
      <c r="W36" s="744">
        <v>199.4</v>
      </c>
      <c r="X36" s="711" t="s">
        <v>1576</v>
      </c>
      <c r="Y36" s="750">
        <v>199.4</v>
      </c>
      <c r="Z36" s="753">
        <f t="shared" si="0"/>
        <v>2217.85</v>
      </c>
    </row>
    <row r="37" spans="1:26" x14ac:dyDescent="0.2">
      <c r="A37" s="697" t="s">
        <v>427</v>
      </c>
      <c r="B37" s="246" t="s">
        <v>428</v>
      </c>
      <c r="C37" s="693">
        <v>4533335</v>
      </c>
      <c r="D37" s="711" t="s">
        <v>429</v>
      </c>
      <c r="E37" s="732">
        <v>81.95</v>
      </c>
      <c r="F37" s="711" t="s">
        <v>430</v>
      </c>
      <c r="G37" s="732">
        <v>106.2</v>
      </c>
      <c r="H37" s="711" t="s">
        <v>431</v>
      </c>
      <c r="I37" s="732">
        <v>72.349999999999994</v>
      </c>
      <c r="J37" s="711" t="s">
        <v>432</v>
      </c>
      <c r="K37" s="732">
        <v>76.349999999999994</v>
      </c>
      <c r="L37" s="711" t="s">
        <v>433</v>
      </c>
      <c r="M37" s="740">
        <v>81</v>
      </c>
      <c r="N37" s="711" t="s">
        <v>434</v>
      </c>
      <c r="O37" s="740">
        <v>76.8</v>
      </c>
      <c r="P37" s="711" t="s">
        <v>435</v>
      </c>
      <c r="Q37" s="742">
        <v>79.45</v>
      </c>
      <c r="R37" s="711" t="s">
        <v>436</v>
      </c>
      <c r="S37" s="744">
        <v>72</v>
      </c>
      <c r="T37" s="711" t="s">
        <v>437</v>
      </c>
      <c r="U37" s="732">
        <v>79.5</v>
      </c>
      <c r="V37" s="710" t="s">
        <v>438</v>
      </c>
      <c r="W37" s="744">
        <v>77.33</v>
      </c>
      <c r="X37" s="711" t="s">
        <v>1602</v>
      </c>
      <c r="Y37" s="750">
        <v>87.1</v>
      </c>
      <c r="Z37" s="753">
        <f t="shared" si="0"/>
        <v>890.03000000000009</v>
      </c>
    </row>
    <row r="38" spans="1:26" x14ac:dyDescent="0.2">
      <c r="A38" s="697" t="s">
        <v>439</v>
      </c>
      <c r="B38" s="246" t="s">
        <v>440</v>
      </c>
      <c r="C38" s="693">
        <v>4201452</v>
      </c>
      <c r="D38" s="711" t="s">
        <v>441</v>
      </c>
      <c r="E38" s="732">
        <v>67</v>
      </c>
      <c r="F38" s="711" t="s">
        <v>442</v>
      </c>
      <c r="G38" s="732">
        <v>66.150000000000006</v>
      </c>
      <c r="H38" s="711" t="s">
        <v>443</v>
      </c>
      <c r="I38" s="732">
        <v>62.15</v>
      </c>
      <c r="J38" s="711" t="s">
        <v>444</v>
      </c>
      <c r="K38" s="732">
        <v>63.4</v>
      </c>
      <c r="L38" s="711" t="s">
        <v>445</v>
      </c>
      <c r="M38" s="740">
        <v>62.8</v>
      </c>
      <c r="N38" s="711" t="s">
        <v>446</v>
      </c>
      <c r="O38" s="740">
        <v>64.599999999999994</v>
      </c>
      <c r="P38" s="711" t="s">
        <v>447</v>
      </c>
      <c r="Q38" s="742">
        <v>62.15</v>
      </c>
      <c r="R38" s="711" t="s">
        <v>448</v>
      </c>
      <c r="S38" s="744">
        <v>61.15</v>
      </c>
      <c r="T38" s="711" t="s">
        <v>449</v>
      </c>
      <c r="U38" s="732">
        <v>66.599999999999994</v>
      </c>
      <c r="V38" s="710" t="s">
        <v>450</v>
      </c>
      <c r="W38" s="744">
        <v>62.65</v>
      </c>
      <c r="X38" s="711" t="s">
        <v>1578</v>
      </c>
      <c r="Y38" s="750">
        <v>62.75</v>
      </c>
      <c r="Z38" s="753">
        <f t="shared" si="0"/>
        <v>701.4</v>
      </c>
    </row>
    <row r="39" spans="1:26" x14ac:dyDescent="0.2">
      <c r="A39" s="697" t="s">
        <v>451</v>
      </c>
      <c r="B39" s="246" t="s">
        <v>452</v>
      </c>
      <c r="C39" s="693">
        <v>4296609</v>
      </c>
      <c r="D39" s="711" t="s">
        <v>453</v>
      </c>
      <c r="E39" s="732">
        <v>828.4</v>
      </c>
      <c r="F39" s="711" t="s">
        <v>454</v>
      </c>
      <c r="G39" s="732">
        <v>828.4</v>
      </c>
      <c r="H39" s="711" t="s">
        <v>455</v>
      </c>
      <c r="I39" s="732">
        <v>828.4</v>
      </c>
      <c r="J39" s="711" t="s">
        <v>456</v>
      </c>
      <c r="K39" s="732">
        <v>828.4</v>
      </c>
      <c r="L39" s="711" t="s">
        <v>457</v>
      </c>
      <c r="M39" s="740">
        <v>828.35</v>
      </c>
      <c r="N39" s="711" t="s">
        <v>458</v>
      </c>
      <c r="O39" s="740">
        <v>828.4</v>
      </c>
      <c r="P39" s="711" t="s">
        <v>459</v>
      </c>
      <c r="Q39" s="742">
        <v>828.4</v>
      </c>
      <c r="R39" s="711" t="s">
        <v>460</v>
      </c>
      <c r="S39" s="744">
        <v>828.4</v>
      </c>
      <c r="T39" s="711" t="s">
        <v>461</v>
      </c>
      <c r="U39" s="732">
        <v>828.4</v>
      </c>
      <c r="V39" s="710" t="s">
        <v>462</v>
      </c>
      <c r="W39" s="744">
        <v>828.35</v>
      </c>
      <c r="X39" s="711" t="s">
        <v>1628</v>
      </c>
      <c r="Y39" s="750">
        <v>828.4</v>
      </c>
      <c r="Z39" s="753">
        <f t="shared" si="0"/>
        <v>9112.2999999999975</v>
      </c>
    </row>
    <row r="40" spans="1:26" x14ac:dyDescent="0.2">
      <c r="A40" s="697" t="s">
        <v>463</v>
      </c>
      <c r="B40" s="246" t="s">
        <v>464</v>
      </c>
      <c r="C40" s="693">
        <v>4530954</v>
      </c>
      <c r="D40" s="711" t="s">
        <v>465</v>
      </c>
      <c r="E40" s="732">
        <v>95.15</v>
      </c>
      <c r="F40" s="711" t="s">
        <v>466</v>
      </c>
      <c r="G40" s="732">
        <v>85.05</v>
      </c>
      <c r="H40" s="711" t="s">
        <v>467</v>
      </c>
      <c r="I40" s="732">
        <v>87.5</v>
      </c>
      <c r="J40" s="711" t="s">
        <v>468</v>
      </c>
      <c r="K40" s="732">
        <v>78.45</v>
      </c>
      <c r="L40" s="711" t="s">
        <v>469</v>
      </c>
      <c r="M40" s="740">
        <v>77.95</v>
      </c>
      <c r="N40" s="711" t="s">
        <v>470</v>
      </c>
      <c r="O40" s="740">
        <v>93.4</v>
      </c>
      <c r="P40" s="711" t="s">
        <v>471</v>
      </c>
      <c r="Q40" s="742">
        <v>81.599999999999994</v>
      </c>
      <c r="R40" s="711" t="s">
        <v>472</v>
      </c>
      <c r="S40" s="744">
        <v>80.599999999999994</v>
      </c>
      <c r="T40" s="711" t="s">
        <v>473</v>
      </c>
      <c r="U40" s="732">
        <v>78.75</v>
      </c>
      <c r="V40" s="710" t="s">
        <v>474</v>
      </c>
      <c r="W40" s="744">
        <v>104.4</v>
      </c>
      <c r="X40" s="711" t="s">
        <v>1566</v>
      </c>
      <c r="Y40" s="750">
        <v>103.9</v>
      </c>
      <c r="Z40" s="753">
        <f t="shared" si="0"/>
        <v>966.75</v>
      </c>
    </row>
    <row r="41" spans="1:26" x14ac:dyDescent="0.2">
      <c r="A41" s="697" t="s">
        <v>475</v>
      </c>
      <c r="B41" s="246" t="s">
        <v>476</v>
      </c>
      <c r="C41" s="693">
        <v>4293941</v>
      </c>
      <c r="D41" s="711" t="s">
        <v>477</v>
      </c>
      <c r="E41" s="732">
        <v>63.3</v>
      </c>
      <c r="F41" s="711" t="s">
        <v>478</v>
      </c>
      <c r="G41" s="732">
        <v>63.35</v>
      </c>
      <c r="H41" s="711" t="s">
        <v>479</v>
      </c>
      <c r="I41" s="732">
        <v>63.3</v>
      </c>
      <c r="J41" s="711" t="s">
        <v>480</v>
      </c>
      <c r="K41" s="732">
        <v>64.95</v>
      </c>
      <c r="L41" s="711" t="s">
        <v>481</v>
      </c>
      <c r="M41" s="740">
        <v>63.35</v>
      </c>
      <c r="N41" s="711" t="s">
        <v>482</v>
      </c>
      <c r="O41" s="740">
        <v>65.55</v>
      </c>
      <c r="P41" s="711" t="s">
        <v>483</v>
      </c>
      <c r="Q41" s="742">
        <v>63.3</v>
      </c>
      <c r="R41" s="711" t="s">
        <v>484</v>
      </c>
      <c r="S41" s="744">
        <v>67.25</v>
      </c>
      <c r="T41" s="711" t="s">
        <v>485</v>
      </c>
      <c r="U41" s="732">
        <v>68.8</v>
      </c>
      <c r="V41" s="710" t="s">
        <v>486</v>
      </c>
      <c r="W41" s="744">
        <v>63.35</v>
      </c>
      <c r="X41" s="711" t="s">
        <v>1570</v>
      </c>
      <c r="Y41" s="750">
        <v>70.7</v>
      </c>
      <c r="Z41" s="753">
        <f t="shared" si="0"/>
        <v>717.2</v>
      </c>
    </row>
    <row r="42" spans="1:26" x14ac:dyDescent="0.2">
      <c r="A42" s="697" t="s">
        <v>487</v>
      </c>
      <c r="B42" s="246" t="s">
        <v>488</v>
      </c>
      <c r="C42" s="693">
        <v>4201874</v>
      </c>
      <c r="D42" s="711" t="s">
        <v>489</v>
      </c>
      <c r="E42" s="732">
        <v>97.85</v>
      </c>
      <c r="F42" s="711" t="s">
        <v>490</v>
      </c>
      <c r="G42" s="732">
        <v>111</v>
      </c>
      <c r="H42" s="711" t="s">
        <v>491</v>
      </c>
      <c r="I42" s="732">
        <v>104.75</v>
      </c>
      <c r="J42" s="711" t="s">
        <v>492</v>
      </c>
      <c r="K42" s="732">
        <v>97</v>
      </c>
      <c r="L42" s="711" t="s">
        <v>493</v>
      </c>
      <c r="M42" s="740">
        <v>75.7</v>
      </c>
      <c r="N42" s="711" t="s">
        <v>494</v>
      </c>
      <c r="O42" s="740">
        <v>74.650000000000006</v>
      </c>
      <c r="P42" s="711" t="s">
        <v>495</v>
      </c>
      <c r="Q42" s="742">
        <v>82.05</v>
      </c>
      <c r="R42" s="711" t="s">
        <v>496</v>
      </c>
      <c r="S42" s="744">
        <v>77</v>
      </c>
      <c r="T42" s="711" t="s">
        <v>497</v>
      </c>
      <c r="U42" s="732">
        <v>78.400000000000006</v>
      </c>
      <c r="V42" s="710" t="s">
        <v>498</v>
      </c>
      <c r="W42" s="744">
        <v>86.6</v>
      </c>
      <c r="X42" s="711" t="s">
        <v>1621</v>
      </c>
      <c r="Y42" s="750">
        <v>75.599999999999994</v>
      </c>
      <c r="Z42" s="753">
        <f t="shared" si="0"/>
        <v>960.6</v>
      </c>
    </row>
    <row r="43" spans="1:26" x14ac:dyDescent="0.2">
      <c r="A43" s="697" t="s">
        <v>499</v>
      </c>
      <c r="B43" s="246" t="s">
        <v>500</v>
      </c>
      <c r="C43" s="693">
        <v>4299740</v>
      </c>
      <c r="D43" s="711" t="s">
        <v>501</v>
      </c>
      <c r="E43" s="732">
        <v>186.85</v>
      </c>
      <c r="F43" s="711" t="s">
        <v>502</v>
      </c>
      <c r="G43" s="732">
        <v>186.85</v>
      </c>
      <c r="H43" s="715" t="s">
        <v>503</v>
      </c>
      <c r="I43" s="732">
        <v>186.8</v>
      </c>
      <c r="J43" s="711" t="s">
        <v>504</v>
      </c>
      <c r="K43" s="732">
        <v>186.85</v>
      </c>
      <c r="L43" s="711" t="s">
        <v>505</v>
      </c>
      <c r="M43" s="740">
        <v>186.8</v>
      </c>
      <c r="N43" s="711" t="s">
        <v>506</v>
      </c>
      <c r="O43" s="740">
        <v>186.85</v>
      </c>
      <c r="P43" s="711" t="s">
        <v>507</v>
      </c>
      <c r="Q43" s="742">
        <v>186.85</v>
      </c>
      <c r="R43" s="711" t="s">
        <v>508</v>
      </c>
      <c r="S43" s="744">
        <v>186.8</v>
      </c>
      <c r="T43" s="711" t="s">
        <v>509</v>
      </c>
      <c r="U43" s="732">
        <v>186.85</v>
      </c>
      <c r="V43" s="710" t="s">
        <v>510</v>
      </c>
      <c r="W43" s="744">
        <v>186.8</v>
      </c>
      <c r="X43" s="711" t="s">
        <v>1626</v>
      </c>
      <c r="Y43" s="750">
        <v>186.85</v>
      </c>
      <c r="Z43" s="753">
        <f t="shared" si="0"/>
        <v>2055.1499999999996</v>
      </c>
    </row>
    <row r="44" spans="1:26" ht="12.75" customHeight="1" x14ac:dyDescent="0.2">
      <c r="A44" s="697" t="s">
        <v>511</v>
      </c>
      <c r="B44" s="118" t="s">
        <v>512</v>
      </c>
      <c r="C44" s="693">
        <v>4652325</v>
      </c>
      <c r="D44" s="711" t="s">
        <v>513</v>
      </c>
      <c r="E44" s="732">
        <v>64.05</v>
      </c>
      <c r="F44" s="711" t="s">
        <v>514</v>
      </c>
      <c r="G44" s="732">
        <v>67.099999999999994</v>
      </c>
      <c r="H44" s="711" t="s">
        <v>515</v>
      </c>
      <c r="I44" s="732">
        <v>69</v>
      </c>
      <c r="J44" s="711" t="s">
        <v>516</v>
      </c>
      <c r="K44" s="732">
        <v>66</v>
      </c>
      <c r="L44" s="711" t="s">
        <v>517</v>
      </c>
      <c r="M44" s="740">
        <v>57.7</v>
      </c>
      <c r="N44" s="711" t="s">
        <v>518</v>
      </c>
      <c r="O44" s="740">
        <v>58.4</v>
      </c>
      <c r="P44" s="711" t="s">
        <v>519</v>
      </c>
      <c r="Q44" s="742">
        <v>66.349999999999994</v>
      </c>
      <c r="R44" s="711" t="s">
        <v>520</v>
      </c>
      <c r="S44" s="744">
        <v>59.85</v>
      </c>
      <c r="T44" s="711" t="s">
        <v>521</v>
      </c>
      <c r="U44" s="732">
        <v>61.9</v>
      </c>
      <c r="V44" s="710" t="s">
        <v>522</v>
      </c>
      <c r="W44" s="744">
        <v>60.4</v>
      </c>
      <c r="X44" s="711" t="s">
        <v>1625</v>
      </c>
      <c r="Y44" s="750">
        <v>63.85</v>
      </c>
      <c r="Z44" s="753">
        <f t="shared" si="0"/>
        <v>694.59999999999991</v>
      </c>
    </row>
    <row r="45" spans="1:26" s="699" customFormat="1" x14ac:dyDescent="0.2">
      <c r="A45" s="698" t="s">
        <v>523</v>
      </c>
      <c r="B45" s="271" t="s">
        <v>524</v>
      </c>
      <c r="C45" s="693">
        <v>4533857</v>
      </c>
      <c r="D45" s="711" t="s">
        <v>525</v>
      </c>
      <c r="E45" s="732">
        <v>97.8</v>
      </c>
      <c r="F45" s="711" t="s">
        <v>526</v>
      </c>
      <c r="G45" s="732">
        <v>103.05</v>
      </c>
      <c r="H45" s="711" t="s">
        <v>527</v>
      </c>
      <c r="I45" s="732">
        <v>106</v>
      </c>
      <c r="J45" s="711" t="s">
        <v>528</v>
      </c>
      <c r="K45" s="732">
        <v>128.75</v>
      </c>
      <c r="L45" s="711" t="s">
        <v>529</v>
      </c>
      <c r="M45" s="740">
        <v>102.5</v>
      </c>
      <c r="N45" s="711" t="s">
        <v>530</v>
      </c>
      <c r="O45" s="740">
        <v>99.3</v>
      </c>
      <c r="P45" s="711" t="s">
        <v>531</v>
      </c>
      <c r="Q45" s="742">
        <v>87.3</v>
      </c>
      <c r="R45" s="711" t="s">
        <v>532</v>
      </c>
      <c r="S45" s="744">
        <v>83.9</v>
      </c>
      <c r="T45" s="711" t="s">
        <v>533</v>
      </c>
      <c r="U45" s="732">
        <v>97.45</v>
      </c>
      <c r="V45" s="710" t="s">
        <v>534</v>
      </c>
      <c r="W45" s="744">
        <v>109.3</v>
      </c>
      <c r="X45" s="711" t="s">
        <v>1582</v>
      </c>
      <c r="Y45" s="750">
        <v>127.25</v>
      </c>
      <c r="Z45" s="753">
        <f t="shared" si="0"/>
        <v>1142.5999999999999</v>
      </c>
    </row>
    <row r="46" spans="1:26" x14ac:dyDescent="0.2">
      <c r="A46" s="697" t="s">
        <v>535</v>
      </c>
      <c r="B46" s="246" t="s">
        <v>536</v>
      </c>
      <c r="C46" s="693">
        <v>4531685</v>
      </c>
      <c r="D46" s="711" t="s">
        <v>537</v>
      </c>
      <c r="E46" s="732">
        <v>229.8</v>
      </c>
      <c r="F46" s="711" t="s">
        <v>538</v>
      </c>
      <c r="G46" s="732">
        <v>226.9</v>
      </c>
      <c r="H46" s="711" t="s">
        <v>539</v>
      </c>
      <c r="I46" s="732">
        <v>226.2</v>
      </c>
      <c r="J46" s="711" t="s">
        <v>540</v>
      </c>
      <c r="K46" s="732">
        <v>232.3</v>
      </c>
      <c r="L46" s="711" t="s">
        <v>541</v>
      </c>
      <c r="M46" s="740">
        <v>227.6</v>
      </c>
      <c r="N46" s="711" t="s">
        <v>542</v>
      </c>
      <c r="O46" s="740">
        <v>227.15</v>
      </c>
      <c r="P46" s="711" t="s">
        <v>543</v>
      </c>
      <c r="Q46" s="742">
        <v>218.7</v>
      </c>
      <c r="R46" s="711" t="s">
        <v>544</v>
      </c>
      <c r="S46" s="744">
        <v>218.45</v>
      </c>
      <c r="T46" s="711"/>
      <c r="U46" s="732"/>
      <c r="V46" s="710"/>
      <c r="W46" s="744"/>
      <c r="X46" s="711" t="s">
        <v>1583</v>
      </c>
      <c r="Y46" s="750">
        <v>209.1</v>
      </c>
      <c r="Z46" s="753">
        <f t="shared" si="0"/>
        <v>2016.2</v>
      </c>
    </row>
    <row r="47" spans="1:26" x14ac:dyDescent="0.2">
      <c r="A47" s="697" t="s">
        <v>545</v>
      </c>
      <c r="B47" s="246" t="s">
        <v>536</v>
      </c>
      <c r="C47" s="693">
        <v>4291931</v>
      </c>
      <c r="D47" s="711" t="s">
        <v>546</v>
      </c>
      <c r="E47" s="732">
        <v>91.1</v>
      </c>
      <c r="F47" s="711" t="s">
        <v>547</v>
      </c>
      <c r="G47" s="732">
        <v>81.7</v>
      </c>
      <c r="H47" s="711" t="s">
        <v>548</v>
      </c>
      <c r="I47" s="732">
        <v>78.8</v>
      </c>
      <c r="J47" s="711" t="s">
        <v>549</v>
      </c>
      <c r="K47" s="732">
        <v>95.2</v>
      </c>
      <c r="L47" s="711" t="s">
        <v>550</v>
      </c>
      <c r="M47" s="740">
        <v>100.1</v>
      </c>
      <c r="N47" s="711" t="s">
        <v>551</v>
      </c>
      <c r="O47" s="740">
        <v>88.55</v>
      </c>
      <c r="P47" s="711" t="s">
        <v>552</v>
      </c>
      <c r="Q47" s="742">
        <v>86.3</v>
      </c>
      <c r="R47" s="711" t="s">
        <v>553</v>
      </c>
      <c r="S47" s="744">
        <v>80</v>
      </c>
      <c r="T47" s="711" t="s">
        <v>554</v>
      </c>
      <c r="U47" s="732">
        <v>75.45</v>
      </c>
      <c r="V47" s="710" t="s">
        <v>555</v>
      </c>
      <c r="W47" s="744">
        <v>80.3</v>
      </c>
      <c r="X47" s="711" t="s">
        <v>1643</v>
      </c>
      <c r="Y47" s="750">
        <v>69.55</v>
      </c>
      <c r="Z47" s="753">
        <f t="shared" si="0"/>
        <v>927.04999999999984</v>
      </c>
    </row>
    <row r="48" spans="1:26" x14ac:dyDescent="0.2">
      <c r="A48" s="698" t="s">
        <v>556</v>
      </c>
      <c r="B48" s="271" t="s">
        <v>557</v>
      </c>
      <c r="C48" s="693">
        <v>5593201</v>
      </c>
      <c r="D48" s="711" t="s">
        <v>558</v>
      </c>
      <c r="E48" s="732">
        <v>50.35</v>
      </c>
      <c r="F48" s="711" t="s">
        <v>559</v>
      </c>
      <c r="G48" s="732">
        <v>64.7</v>
      </c>
      <c r="H48" s="711" t="s">
        <v>560</v>
      </c>
      <c r="I48" s="732">
        <v>56.6</v>
      </c>
      <c r="J48" s="711" t="s">
        <v>561</v>
      </c>
      <c r="K48" s="732">
        <v>56.45</v>
      </c>
      <c r="L48" s="711" t="s">
        <v>562</v>
      </c>
      <c r="M48" s="740">
        <v>53.15</v>
      </c>
      <c r="N48" s="711" t="s">
        <v>563</v>
      </c>
      <c r="O48" s="740">
        <v>52.75</v>
      </c>
      <c r="P48" s="711" t="s">
        <v>564</v>
      </c>
      <c r="Q48" s="742">
        <v>63.15</v>
      </c>
      <c r="R48" s="711" t="s">
        <v>565</v>
      </c>
      <c r="S48" s="744">
        <v>66</v>
      </c>
      <c r="T48" s="711" t="s">
        <v>566</v>
      </c>
      <c r="U48" s="732">
        <v>70.900000000000006</v>
      </c>
      <c r="V48" s="710" t="s">
        <v>567</v>
      </c>
      <c r="W48" s="744">
        <v>69.7</v>
      </c>
      <c r="X48" s="711" t="s">
        <v>1630</v>
      </c>
      <c r="Y48" s="750">
        <v>72.599999999999994</v>
      </c>
      <c r="Z48" s="753">
        <f t="shared" si="0"/>
        <v>676.35</v>
      </c>
    </row>
    <row r="49" spans="1:26" x14ac:dyDescent="0.2">
      <c r="A49" s="697" t="s">
        <v>568</v>
      </c>
      <c r="B49" s="246" t="s">
        <v>569</v>
      </c>
      <c r="C49" s="693">
        <v>4531558</v>
      </c>
      <c r="D49" s="711" t="s">
        <v>570</v>
      </c>
      <c r="E49" s="732">
        <v>86.65</v>
      </c>
      <c r="F49" s="711" t="s">
        <v>571</v>
      </c>
      <c r="G49" s="732">
        <v>85.2</v>
      </c>
      <c r="H49" s="711" t="s">
        <v>572</v>
      </c>
      <c r="I49" s="732">
        <v>87</v>
      </c>
      <c r="J49" s="711" t="s">
        <v>573</v>
      </c>
      <c r="K49" s="732">
        <v>112.6</v>
      </c>
      <c r="L49" s="711" t="s">
        <v>574</v>
      </c>
      <c r="M49" s="740">
        <v>73.05</v>
      </c>
      <c r="N49" s="711" t="s">
        <v>575</v>
      </c>
      <c r="O49" s="740">
        <v>102</v>
      </c>
      <c r="P49" s="711" t="s">
        <v>576</v>
      </c>
      <c r="Q49" s="742">
        <v>77.099999999999994</v>
      </c>
      <c r="R49" s="711" t="s">
        <v>577</v>
      </c>
      <c r="S49" s="744">
        <v>62.35</v>
      </c>
      <c r="T49" s="711" t="s">
        <v>578</v>
      </c>
      <c r="U49" s="732">
        <v>58.45</v>
      </c>
      <c r="V49" s="710" t="s">
        <v>579</v>
      </c>
      <c r="W49" s="744">
        <v>54.9</v>
      </c>
      <c r="X49" s="711" t="s">
        <v>1589</v>
      </c>
      <c r="Y49" s="750">
        <v>54.9</v>
      </c>
      <c r="Z49" s="753">
        <f t="shared" si="0"/>
        <v>854.2</v>
      </c>
    </row>
    <row r="50" spans="1:26" x14ac:dyDescent="0.2">
      <c r="A50" s="697" t="s">
        <v>580</v>
      </c>
      <c r="B50" s="246" t="s">
        <v>581</v>
      </c>
      <c r="C50" s="693">
        <v>4296594</v>
      </c>
      <c r="D50" s="711" t="s">
        <v>582</v>
      </c>
      <c r="E50" s="732">
        <v>49.5</v>
      </c>
      <c r="F50" s="711" t="s">
        <v>583</v>
      </c>
      <c r="G50" s="732">
        <v>49.5</v>
      </c>
      <c r="H50" s="711" t="s">
        <v>584</v>
      </c>
      <c r="I50" s="732">
        <v>49.5</v>
      </c>
      <c r="J50" s="711" t="s">
        <v>585</v>
      </c>
      <c r="K50" s="732">
        <v>49.55</v>
      </c>
      <c r="L50" s="711" t="s">
        <v>586</v>
      </c>
      <c r="M50" s="740">
        <v>49.5</v>
      </c>
      <c r="N50" s="711" t="s">
        <v>587</v>
      </c>
      <c r="O50" s="740">
        <v>49.5</v>
      </c>
      <c r="P50" s="711" t="s">
        <v>588</v>
      </c>
      <c r="Q50" s="742">
        <v>49.5</v>
      </c>
      <c r="R50" s="711" t="s">
        <v>589</v>
      </c>
      <c r="S50" s="744">
        <v>49.5</v>
      </c>
      <c r="T50" s="711" t="s">
        <v>590</v>
      </c>
      <c r="U50" s="732">
        <v>49.55</v>
      </c>
      <c r="V50" s="710" t="s">
        <v>591</v>
      </c>
      <c r="W50" s="744">
        <v>49.5</v>
      </c>
      <c r="X50" s="711" t="s">
        <v>1590</v>
      </c>
      <c r="Y50" s="750">
        <v>49.5</v>
      </c>
      <c r="Z50" s="753">
        <f t="shared" si="0"/>
        <v>544.6</v>
      </c>
    </row>
    <row r="51" spans="1:26" x14ac:dyDescent="0.2">
      <c r="A51" s="697" t="s">
        <v>592</v>
      </c>
      <c r="B51" s="246" t="s">
        <v>593</v>
      </c>
      <c r="C51" s="693">
        <v>4536387</v>
      </c>
      <c r="D51" s="711" t="s">
        <v>594</v>
      </c>
      <c r="E51" s="732">
        <v>72.95</v>
      </c>
      <c r="F51" s="711" t="s">
        <v>595</v>
      </c>
      <c r="G51" s="732">
        <v>61.95</v>
      </c>
      <c r="H51" s="711" t="s">
        <v>596</v>
      </c>
      <c r="I51" s="732">
        <v>27.75</v>
      </c>
      <c r="J51" s="711" t="s">
        <v>597</v>
      </c>
      <c r="K51" s="732">
        <v>64.25</v>
      </c>
      <c r="L51" s="711" t="s">
        <v>598</v>
      </c>
      <c r="M51" s="740">
        <v>63.85</v>
      </c>
      <c r="N51" s="711" t="s">
        <v>599</v>
      </c>
      <c r="O51" s="740">
        <v>66.650000000000006</v>
      </c>
      <c r="P51" s="711" t="s">
        <v>600</v>
      </c>
      <c r="Q51" s="742">
        <v>68.099999999999994</v>
      </c>
      <c r="R51" s="711" t="s">
        <v>601</v>
      </c>
      <c r="S51" s="744">
        <v>61.85</v>
      </c>
      <c r="T51" s="711" t="s">
        <v>602</v>
      </c>
      <c r="U51" s="732">
        <v>80.45</v>
      </c>
      <c r="V51" s="710" t="s">
        <v>603</v>
      </c>
      <c r="W51" s="744">
        <v>91.05</v>
      </c>
      <c r="X51" s="711" t="s">
        <v>1639</v>
      </c>
      <c r="Y51" s="750">
        <v>87.3</v>
      </c>
      <c r="Z51" s="753">
        <f t="shared" si="0"/>
        <v>746.15</v>
      </c>
    </row>
    <row r="52" spans="1:26" x14ac:dyDescent="0.2">
      <c r="A52" s="697" t="s">
        <v>604</v>
      </c>
      <c r="B52" s="246" t="s">
        <v>605</v>
      </c>
      <c r="C52" s="693">
        <v>4533482</v>
      </c>
      <c r="D52" s="711" t="s">
        <v>606</v>
      </c>
      <c r="E52" s="732">
        <v>108.85</v>
      </c>
      <c r="F52" s="711" t="s">
        <v>607</v>
      </c>
      <c r="G52" s="732">
        <v>102.95</v>
      </c>
      <c r="H52" s="711" t="s">
        <v>608</v>
      </c>
      <c r="I52" s="732">
        <v>96.95</v>
      </c>
      <c r="J52" s="711" t="s">
        <v>609</v>
      </c>
      <c r="K52" s="732">
        <v>116.55</v>
      </c>
      <c r="L52" s="711" t="s">
        <v>610</v>
      </c>
      <c r="M52" s="740">
        <v>133.9</v>
      </c>
      <c r="N52" s="711" t="s">
        <v>611</v>
      </c>
      <c r="O52" s="740">
        <v>95.6</v>
      </c>
      <c r="P52" s="711" t="s">
        <v>612</v>
      </c>
      <c r="Q52" s="742">
        <v>97.35</v>
      </c>
      <c r="R52" s="711" t="s">
        <v>613</v>
      </c>
      <c r="S52" s="744">
        <v>156.9</v>
      </c>
      <c r="T52" s="711" t="s">
        <v>614</v>
      </c>
      <c r="U52" s="732">
        <v>118.2</v>
      </c>
      <c r="V52" s="710" t="s">
        <v>615</v>
      </c>
      <c r="W52" s="744">
        <v>117.3</v>
      </c>
      <c r="X52" s="711" t="s">
        <v>1642</v>
      </c>
      <c r="Y52" s="750">
        <v>99.65</v>
      </c>
      <c r="Z52" s="753">
        <f t="shared" si="0"/>
        <v>1244.2</v>
      </c>
    </row>
    <row r="53" spans="1:26" x14ac:dyDescent="0.2">
      <c r="A53" s="697" t="s">
        <v>616</v>
      </c>
      <c r="B53" s="246" t="s">
        <v>605</v>
      </c>
      <c r="C53" s="693">
        <v>5594301</v>
      </c>
      <c r="D53" s="711" t="s">
        <v>617</v>
      </c>
      <c r="E53" s="732">
        <v>55.55</v>
      </c>
      <c r="F53" s="711" t="s">
        <v>618</v>
      </c>
      <c r="G53" s="732">
        <v>57.5</v>
      </c>
      <c r="H53" s="711" t="s">
        <v>619</v>
      </c>
      <c r="I53" s="732">
        <v>64.3</v>
      </c>
      <c r="J53" s="711" t="s">
        <v>620</v>
      </c>
      <c r="K53" s="732">
        <v>57.45</v>
      </c>
      <c r="L53" s="711" t="s">
        <v>621</v>
      </c>
      <c r="M53" s="740">
        <v>65.05</v>
      </c>
      <c r="N53" s="711" t="s">
        <v>622</v>
      </c>
      <c r="O53" s="740">
        <v>67.05</v>
      </c>
      <c r="P53" s="711" t="s">
        <v>623</v>
      </c>
      <c r="Q53" s="742">
        <v>55.4</v>
      </c>
      <c r="R53" s="711" t="s">
        <v>624</v>
      </c>
      <c r="S53" s="744">
        <v>63.65</v>
      </c>
      <c r="T53" s="711" t="s">
        <v>625</v>
      </c>
      <c r="U53" s="732">
        <v>67.349999999999994</v>
      </c>
      <c r="V53" s="710" t="s">
        <v>626</v>
      </c>
      <c r="W53" s="744">
        <v>64.45</v>
      </c>
      <c r="X53" s="711" t="s">
        <v>1633</v>
      </c>
      <c r="Y53" s="750">
        <v>57.15</v>
      </c>
      <c r="Z53" s="753">
        <f t="shared" si="0"/>
        <v>674.9</v>
      </c>
    </row>
    <row r="54" spans="1:26" x14ac:dyDescent="0.2">
      <c r="A54" s="697" t="s">
        <v>627</v>
      </c>
      <c r="B54" s="246" t="s">
        <v>628</v>
      </c>
      <c r="C54" s="693">
        <v>4533708</v>
      </c>
      <c r="D54" s="711" t="s">
        <v>629</v>
      </c>
      <c r="E54" s="732">
        <v>238.5</v>
      </c>
      <c r="F54" s="711" t="s">
        <v>630</v>
      </c>
      <c r="G54" s="732">
        <v>238.55</v>
      </c>
      <c r="H54" s="711" t="s">
        <v>631</v>
      </c>
      <c r="I54" s="732">
        <v>238</v>
      </c>
      <c r="J54" s="711" t="s">
        <v>632</v>
      </c>
      <c r="K54" s="732">
        <v>238.55</v>
      </c>
      <c r="L54" s="711" t="s">
        <v>633</v>
      </c>
      <c r="M54" s="740">
        <v>221.5</v>
      </c>
      <c r="N54" s="711" t="s">
        <v>634</v>
      </c>
      <c r="O54" s="740">
        <v>238.55</v>
      </c>
      <c r="P54" s="711" t="s">
        <v>635</v>
      </c>
      <c r="Q54" s="742">
        <v>238.55</v>
      </c>
      <c r="R54" s="711" t="s">
        <v>636</v>
      </c>
      <c r="S54" s="744">
        <v>237.85</v>
      </c>
      <c r="T54" s="711" t="s">
        <v>637</v>
      </c>
      <c r="U54" s="732">
        <v>238.55</v>
      </c>
      <c r="V54" s="710" t="s">
        <v>638</v>
      </c>
      <c r="W54" s="744">
        <v>238.55</v>
      </c>
      <c r="X54" s="711" t="s">
        <v>1644</v>
      </c>
      <c r="Y54" s="750">
        <v>238.5</v>
      </c>
      <c r="Z54" s="753">
        <f t="shared" si="0"/>
        <v>2605.65</v>
      </c>
    </row>
    <row r="55" spans="1:26" x14ac:dyDescent="0.2">
      <c r="A55" s="697" t="s">
        <v>639</v>
      </c>
      <c r="B55" s="246" t="s">
        <v>640</v>
      </c>
      <c r="C55" s="693">
        <v>4690778</v>
      </c>
      <c r="D55" s="711" t="s">
        <v>641</v>
      </c>
      <c r="E55" s="732">
        <v>32.85</v>
      </c>
      <c r="F55" s="711" t="s">
        <v>642</v>
      </c>
      <c r="G55" s="732">
        <v>32.85</v>
      </c>
      <c r="H55" s="711" t="s">
        <v>643</v>
      </c>
      <c r="I55" s="732">
        <v>32.9</v>
      </c>
      <c r="J55" s="711" t="s">
        <v>644</v>
      </c>
      <c r="K55" s="732">
        <v>32.85</v>
      </c>
      <c r="L55" s="711" t="s">
        <v>645</v>
      </c>
      <c r="M55" s="740">
        <v>32.85</v>
      </c>
      <c r="N55" s="711" t="s">
        <v>646</v>
      </c>
      <c r="O55" s="740">
        <v>32.85</v>
      </c>
      <c r="P55" s="711" t="s">
        <v>647</v>
      </c>
      <c r="Q55" s="742">
        <v>32.85</v>
      </c>
      <c r="R55" s="711" t="s">
        <v>648</v>
      </c>
      <c r="S55" s="744">
        <v>32.9</v>
      </c>
      <c r="T55" s="711" t="s">
        <v>649</v>
      </c>
      <c r="U55" s="732">
        <v>32.85</v>
      </c>
      <c r="V55" s="710" t="s">
        <v>650</v>
      </c>
      <c r="W55" s="744">
        <v>32.85</v>
      </c>
      <c r="X55" s="711" t="s">
        <v>1563</v>
      </c>
      <c r="Y55" s="750">
        <v>32.85</v>
      </c>
      <c r="Z55" s="753">
        <f t="shared" si="0"/>
        <v>361.45000000000005</v>
      </c>
    </row>
    <row r="56" spans="1:26" x14ac:dyDescent="0.2">
      <c r="A56" s="697" t="s">
        <v>651</v>
      </c>
      <c r="B56" s="246" t="s">
        <v>652</v>
      </c>
      <c r="C56" s="693">
        <v>4292081</v>
      </c>
      <c r="D56" s="711" t="s">
        <v>653</v>
      </c>
      <c r="E56" s="732">
        <v>71.400000000000006</v>
      </c>
      <c r="F56" s="711" t="s">
        <v>654</v>
      </c>
      <c r="G56" s="732">
        <v>74.75</v>
      </c>
      <c r="H56" s="711" t="s">
        <v>655</v>
      </c>
      <c r="I56" s="732">
        <v>66.75</v>
      </c>
      <c r="J56" s="711" t="s">
        <v>656</v>
      </c>
      <c r="K56" s="732">
        <v>64.05</v>
      </c>
      <c r="L56" s="711" t="s">
        <v>657</v>
      </c>
      <c r="M56" s="740">
        <v>62.6</v>
      </c>
      <c r="N56" s="711" t="s">
        <v>658</v>
      </c>
      <c r="O56" s="740">
        <v>66.25</v>
      </c>
      <c r="P56" s="711" t="s">
        <v>659</v>
      </c>
      <c r="Q56" s="742">
        <v>55.5</v>
      </c>
      <c r="R56" s="711" t="s">
        <v>660</v>
      </c>
      <c r="S56" s="744">
        <v>58.95</v>
      </c>
      <c r="T56" s="711" t="s">
        <v>661</v>
      </c>
      <c r="U56" s="732">
        <v>62.95</v>
      </c>
      <c r="V56" s="710" t="s">
        <v>662</v>
      </c>
      <c r="W56" s="744">
        <v>65.25</v>
      </c>
      <c r="X56" s="711" t="s">
        <v>1571</v>
      </c>
      <c r="Y56" s="750">
        <v>60.5</v>
      </c>
      <c r="Z56" s="753">
        <f t="shared" si="0"/>
        <v>708.95</v>
      </c>
    </row>
    <row r="57" spans="1:26" x14ac:dyDescent="0.2">
      <c r="A57" s="697" t="s">
        <v>663</v>
      </c>
      <c r="B57" s="246" t="s">
        <v>664</v>
      </c>
      <c r="C57" s="693">
        <v>5598365</v>
      </c>
      <c r="D57" s="711" t="s">
        <v>665</v>
      </c>
      <c r="E57" s="732">
        <v>32.85</v>
      </c>
      <c r="F57" s="711" t="s">
        <v>666</v>
      </c>
      <c r="G57" s="732">
        <v>32.85</v>
      </c>
      <c r="H57" s="711" t="s">
        <v>667</v>
      </c>
      <c r="I57" s="732">
        <v>32.85</v>
      </c>
      <c r="J57" s="711" t="s">
        <v>668</v>
      </c>
      <c r="K57" s="732">
        <v>32.85</v>
      </c>
      <c r="L57" s="711" t="s">
        <v>669</v>
      </c>
      <c r="M57" s="740">
        <v>32.9</v>
      </c>
      <c r="N57" s="711" t="s">
        <v>670</v>
      </c>
      <c r="O57" s="740">
        <v>32.85</v>
      </c>
      <c r="P57" s="711" t="s">
        <v>671</v>
      </c>
      <c r="Q57" s="742">
        <v>32.65</v>
      </c>
      <c r="R57" s="711" t="s">
        <v>672</v>
      </c>
      <c r="S57" s="744">
        <v>32.85</v>
      </c>
      <c r="T57" s="711" t="s">
        <v>673</v>
      </c>
      <c r="U57" s="732">
        <v>32.85</v>
      </c>
      <c r="V57" s="710" t="s">
        <v>674</v>
      </c>
      <c r="W57" s="744">
        <v>32.9</v>
      </c>
      <c r="X57" s="711" t="s">
        <v>1635</v>
      </c>
      <c r="Y57" s="750">
        <v>32.85</v>
      </c>
      <c r="Z57" s="753">
        <f t="shared" si="0"/>
        <v>361.25000000000006</v>
      </c>
    </row>
    <row r="58" spans="1:26" x14ac:dyDescent="0.2">
      <c r="A58" s="697" t="s">
        <v>675</v>
      </c>
      <c r="B58" s="246" t="s">
        <v>676</v>
      </c>
      <c r="C58" s="693">
        <v>4651822</v>
      </c>
      <c r="D58" s="711" t="s">
        <v>677</v>
      </c>
      <c r="E58" s="732">
        <v>46.75</v>
      </c>
      <c r="F58" s="711" t="s">
        <v>678</v>
      </c>
      <c r="G58" s="732">
        <v>48.8</v>
      </c>
      <c r="H58" s="711" t="s">
        <v>679</v>
      </c>
      <c r="I58" s="732">
        <v>47.95</v>
      </c>
      <c r="J58" s="711" t="s">
        <v>680</v>
      </c>
      <c r="K58" s="732">
        <v>49.05</v>
      </c>
      <c r="L58" s="711" t="s">
        <v>681</v>
      </c>
      <c r="M58" s="740">
        <v>49.35</v>
      </c>
      <c r="N58" s="711" t="s">
        <v>682</v>
      </c>
      <c r="O58" s="740">
        <v>46.9</v>
      </c>
      <c r="P58" s="711" t="s">
        <v>683</v>
      </c>
      <c r="Q58" s="742">
        <v>46.4</v>
      </c>
      <c r="R58" s="711" t="s">
        <v>684</v>
      </c>
      <c r="S58" s="744">
        <v>52.95</v>
      </c>
      <c r="T58" s="711" t="s">
        <v>685</v>
      </c>
      <c r="U58" s="732">
        <v>54.1</v>
      </c>
      <c r="V58" s="710" t="s">
        <v>686</v>
      </c>
      <c r="W58" s="744">
        <v>49.7</v>
      </c>
      <c r="X58" s="711" t="s">
        <v>1634</v>
      </c>
      <c r="Y58" s="750">
        <v>48.35</v>
      </c>
      <c r="Z58" s="753">
        <f t="shared" si="0"/>
        <v>540.29999999999995</v>
      </c>
    </row>
    <row r="59" spans="1:26" x14ac:dyDescent="0.2">
      <c r="A59" s="700" t="s">
        <v>687</v>
      </c>
      <c r="B59" s="701" t="s">
        <v>688</v>
      </c>
      <c r="C59" s="702">
        <v>4531161</v>
      </c>
      <c r="D59" s="711" t="s">
        <v>689</v>
      </c>
      <c r="E59" s="732">
        <v>55.3</v>
      </c>
      <c r="F59" s="711" t="s">
        <v>690</v>
      </c>
      <c r="G59" s="732">
        <v>49.8</v>
      </c>
      <c r="H59" s="711" t="s">
        <v>691</v>
      </c>
      <c r="I59" s="732">
        <v>52.45</v>
      </c>
      <c r="J59" s="711" t="s">
        <v>692</v>
      </c>
      <c r="K59" s="732">
        <v>65.55</v>
      </c>
      <c r="L59" s="711" t="s">
        <v>693</v>
      </c>
      <c r="M59" s="740">
        <v>54.95</v>
      </c>
      <c r="N59" s="711" t="s">
        <v>694</v>
      </c>
      <c r="O59" s="740">
        <v>50.25</v>
      </c>
      <c r="P59" s="711" t="s">
        <v>695</v>
      </c>
      <c r="Q59" s="742">
        <v>72.5</v>
      </c>
      <c r="R59" s="711" t="s">
        <v>696</v>
      </c>
      <c r="S59" s="744">
        <v>64.25</v>
      </c>
      <c r="T59" s="711" t="s">
        <v>697</v>
      </c>
      <c r="U59" s="732">
        <v>44.6</v>
      </c>
      <c r="V59" s="710" t="s">
        <v>698</v>
      </c>
      <c r="W59" s="744">
        <v>45.3</v>
      </c>
      <c r="X59" s="711" t="s">
        <v>1616</v>
      </c>
      <c r="Y59" s="750">
        <v>46.25</v>
      </c>
      <c r="Z59" s="753">
        <f t="shared" si="0"/>
        <v>601.20000000000005</v>
      </c>
    </row>
    <row r="60" spans="1:26" x14ac:dyDescent="0.2">
      <c r="A60" s="697" t="s">
        <v>699</v>
      </c>
      <c r="B60" s="246" t="s">
        <v>700</v>
      </c>
      <c r="C60" s="693">
        <v>5598704</v>
      </c>
      <c r="D60" s="711" t="s">
        <v>701</v>
      </c>
      <c r="E60" s="732">
        <v>32.85</v>
      </c>
      <c r="F60" s="711" t="s">
        <v>702</v>
      </c>
      <c r="G60" s="732">
        <v>32.85</v>
      </c>
      <c r="H60" s="715" t="s">
        <v>703</v>
      </c>
      <c r="I60" s="732">
        <v>32.9</v>
      </c>
      <c r="J60" s="711" t="s">
        <v>704</v>
      </c>
      <c r="K60" s="732">
        <v>32.85</v>
      </c>
      <c r="L60" s="711" t="s">
        <v>705</v>
      </c>
      <c r="M60" s="740">
        <v>32.85</v>
      </c>
      <c r="N60" s="711" t="s">
        <v>706</v>
      </c>
      <c r="O60" s="740">
        <v>32.85</v>
      </c>
      <c r="P60" s="711" t="s">
        <v>707</v>
      </c>
      <c r="Q60" s="742">
        <v>32.85</v>
      </c>
      <c r="R60" s="711" t="s">
        <v>708</v>
      </c>
      <c r="S60" s="744">
        <v>32.9</v>
      </c>
      <c r="T60" s="711" t="s">
        <v>709</v>
      </c>
      <c r="U60" s="732">
        <v>32.85</v>
      </c>
      <c r="V60" s="710" t="s">
        <v>710</v>
      </c>
      <c r="W60" s="744">
        <v>32.85</v>
      </c>
      <c r="X60" s="711" t="s">
        <v>1609</v>
      </c>
      <c r="Y60" s="750">
        <v>32.85</v>
      </c>
      <c r="Z60" s="753">
        <f t="shared" si="0"/>
        <v>361.45000000000005</v>
      </c>
    </row>
    <row r="61" spans="1:26" x14ac:dyDescent="0.2">
      <c r="A61" s="697" t="s">
        <v>711</v>
      </c>
      <c r="B61" s="246" t="s">
        <v>712</v>
      </c>
      <c r="C61" s="693">
        <v>4297296</v>
      </c>
      <c r="D61" s="711" t="s">
        <v>713</v>
      </c>
      <c r="E61" s="732">
        <v>102.6</v>
      </c>
      <c r="F61" s="711" t="s">
        <v>714</v>
      </c>
      <c r="G61" s="732">
        <v>92.5</v>
      </c>
      <c r="H61" s="711" t="s">
        <v>715</v>
      </c>
      <c r="I61" s="732">
        <v>82.55</v>
      </c>
      <c r="J61" s="711" t="s">
        <v>716</v>
      </c>
      <c r="K61" s="732">
        <v>96.35</v>
      </c>
      <c r="L61" s="711" t="s">
        <v>717</v>
      </c>
      <c r="M61" s="740">
        <v>94.05</v>
      </c>
      <c r="N61" s="711" t="s">
        <v>718</v>
      </c>
      <c r="O61" s="740">
        <v>88.05</v>
      </c>
      <c r="P61" s="711" t="s">
        <v>719</v>
      </c>
      <c r="Q61" s="742">
        <v>79.349999999999994</v>
      </c>
      <c r="R61" s="711" t="s">
        <v>720</v>
      </c>
      <c r="S61" s="744">
        <v>109.45</v>
      </c>
      <c r="T61" s="711" t="s">
        <v>721</v>
      </c>
      <c r="U61" s="732">
        <v>95.55</v>
      </c>
      <c r="V61" s="710" t="s">
        <v>722</v>
      </c>
      <c r="W61" s="744">
        <v>127.15</v>
      </c>
      <c r="X61" s="711" t="s">
        <v>1620</v>
      </c>
      <c r="Y61" s="750">
        <v>122.5</v>
      </c>
      <c r="Z61" s="753">
        <f t="shared" si="0"/>
        <v>1090.0999999999999</v>
      </c>
    </row>
    <row r="62" spans="1:26" x14ac:dyDescent="0.2">
      <c r="A62" s="697" t="s">
        <v>723</v>
      </c>
      <c r="B62" s="246" t="s">
        <v>724</v>
      </c>
      <c r="C62" s="693">
        <v>4530467</v>
      </c>
      <c r="D62" s="711" t="s">
        <v>725</v>
      </c>
      <c r="E62" s="732">
        <v>96</v>
      </c>
      <c r="F62" s="711" t="s">
        <v>726</v>
      </c>
      <c r="G62" s="732">
        <v>89.65</v>
      </c>
      <c r="H62" s="711" t="s">
        <v>727</v>
      </c>
      <c r="I62" s="732">
        <v>95.65</v>
      </c>
      <c r="J62" s="711" t="s">
        <v>728</v>
      </c>
      <c r="K62" s="732">
        <v>81.75</v>
      </c>
      <c r="L62" s="711" t="s">
        <v>729</v>
      </c>
      <c r="M62" s="740">
        <v>83</v>
      </c>
      <c r="N62" s="711" t="s">
        <v>730</v>
      </c>
      <c r="O62" s="740">
        <v>92.25</v>
      </c>
      <c r="P62" s="711" t="s">
        <v>731</v>
      </c>
      <c r="Q62" s="742">
        <v>92.35</v>
      </c>
      <c r="R62" s="711" t="s">
        <v>732</v>
      </c>
      <c r="S62" s="744">
        <v>89.75</v>
      </c>
      <c r="T62" s="711" t="s">
        <v>733</v>
      </c>
      <c r="U62" s="732">
        <v>87.1</v>
      </c>
      <c r="V62" s="710" t="s">
        <v>734</v>
      </c>
      <c r="W62" s="744">
        <v>87.6</v>
      </c>
      <c r="X62" s="711" t="s">
        <v>1581</v>
      </c>
      <c r="Y62" s="750">
        <v>80.099999999999994</v>
      </c>
      <c r="Z62" s="753">
        <f t="shared" si="0"/>
        <v>975.2</v>
      </c>
    </row>
    <row r="63" spans="1:26" x14ac:dyDescent="0.2">
      <c r="A63" s="697" t="s">
        <v>735</v>
      </c>
      <c r="B63" s="246" t="s">
        <v>736</v>
      </c>
      <c r="C63" s="693">
        <v>4530242</v>
      </c>
      <c r="D63" s="711" t="s">
        <v>737</v>
      </c>
      <c r="E63" s="732">
        <v>32.85</v>
      </c>
      <c r="F63" s="711" t="s">
        <v>738</v>
      </c>
      <c r="G63" s="732">
        <v>32.85</v>
      </c>
      <c r="H63" s="711" t="s">
        <v>739</v>
      </c>
      <c r="I63" s="732">
        <v>32.9</v>
      </c>
      <c r="J63" s="711" t="s">
        <v>740</v>
      </c>
      <c r="K63" s="732">
        <v>32.85</v>
      </c>
      <c r="L63" s="711" t="s">
        <v>741</v>
      </c>
      <c r="M63" s="740">
        <v>32.85</v>
      </c>
      <c r="N63" s="711" t="s">
        <v>742</v>
      </c>
      <c r="O63" s="740">
        <v>32.85</v>
      </c>
      <c r="P63" s="711" t="s">
        <v>743</v>
      </c>
      <c r="Q63" s="742">
        <v>32.85</v>
      </c>
      <c r="R63" s="711" t="s">
        <v>744</v>
      </c>
      <c r="S63" s="744">
        <v>32.9</v>
      </c>
      <c r="T63" s="711" t="s">
        <v>745</v>
      </c>
      <c r="U63" s="732">
        <v>32.85</v>
      </c>
      <c r="V63" s="710" t="s">
        <v>746</v>
      </c>
      <c r="W63" s="744">
        <v>32.85</v>
      </c>
      <c r="X63" s="711" t="s">
        <v>1640</v>
      </c>
      <c r="Y63" s="750">
        <v>32.85</v>
      </c>
      <c r="Z63" s="753">
        <f t="shared" si="0"/>
        <v>361.45000000000005</v>
      </c>
    </row>
    <row r="64" spans="1:26" x14ac:dyDescent="0.2">
      <c r="A64" s="697" t="s">
        <v>747</v>
      </c>
      <c r="B64" s="246" t="s">
        <v>748</v>
      </c>
      <c r="C64" s="693">
        <v>4530165</v>
      </c>
      <c r="D64" s="711" t="s">
        <v>749</v>
      </c>
      <c r="E64" s="732">
        <v>60.35</v>
      </c>
      <c r="F64" s="711" t="s">
        <v>750</v>
      </c>
      <c r="G64" s="732">
        <v>63.95</v>
      </c>
      <c r="H64" s="711" t="s">
        <v>751</v>
      </c>
      <c r="I64" s="732">
        <v>60.45</v>
      </c>
      <c r="J64" s="711" t="s">
        <v>752</v>
      </c>
      <c r="K64" s="732">
        <v>101.55</v>
      </c>
      <c r="L64" s="711" t="s">
        <v>753</v>
      </c>
      <c r="M64" s="740">
        <v>62.9</v>
      </c>
      <c r="N64" s="711" t="s">
        <v>754</v>
      </c>
      <c r="O64" s="740">
        <v>62.25</v>
      </c>
      <c r="P64" s="711" t="s">
        <v>755</v>
      </c>
      <c r="Q64" s="742">
        <v>60.9</v>
      </c>
      <c r="R64" s="711" t="s">
        <v>756</v>
      </c>
      <c r="S64" s="744">
        <v>59.7</v>
      </c>
      <c r="T64" s="711" t="s">
        <v>757</v>
      </c>
      <c r="U64" s="732">
        <v>62.05</v>
      </c>
      <c r="V64" s="710" t="s">
        <v>758</v>
      </c>
      <c r="W64" s="744">
        <v>62.15</v>
      </c>
      <c r="X64" s="711" t="s">
        <v>1572</v>
      </c>
      <c r="Y64" s="750">
        <v>60.35</v>
      </c>
      <c r="Z64" s="753">
        <f t="shared" si="0"/>
        <v>716.59999999999991</v>
      </c>
    </row>
    <row r="65" spans="1:26" x14ac:dyDescent="0.2">
      <c r="A65" s="697" t="s">
        <v>759</v>
      </c>
      <c r="B65" s="246" t="s">
        <v>760</v>
      </c>
      <c r="C65" s="693">
        <v>4530647</v>
      </c>
      <c r="D65" s="711" t="s">
        <v>761</v>
      </c>
      <c r="E65" s="732">
        <v>76.150000000000006</v>
      </c>
      <c r="F65" s="711" t="s">
        <v>762</v>
      </c>
      <c r="G65" s="732">
        <v>78.2</v>
      </c>
      <c r="H65" s="711" t="s">
        <v>763</v>
      </c>
      <c r="I65" s="732">
        <v>77.45</v>
      </c>
      <c r="J65" s="711" t="s">
        <v>764</v>
      </c>
      <c r="K65" s="732">
        <v>72.75</v>
      </c>
      <c r="L65" s="711" t="s">
        <v>765</v>
      </c>
      <c r="M65" s="740">
        <v>70.25</v>
      </c>
      <c r="N65" s="711" t="s">
        <v>766</v>
      </c>
      <c r="O65" s="740">
        <v>73.349999999999994</v>
      </c>
      <c r="P65" s="711" t="s">
        <v>767</v>
      </c>
      <c r="Q65" s="742">
        <v>74.150000000000006</v>
      </c>
      <c r="R65" s="711" t="s">
        <v>768</v>
      </c>
      <c r="S65" s="744">
        <v>70.75</v>
      </c>
      <c r="T65" s="711" t="s">
        <v>769</v>
      </c>
      <c r="U65" s="732">
        <v>74</v>
      </c>
      <c r="V65" s="710" t="s">
        <v>770</v>
      </c>
      <c r="W65" s="744">
        <v>68.650000000000006</v>
      </c>
      <c r="X65" s="711" t="s">
        <v>1608</v>
      </c>
      <c r="Y65" s="750">
        <v>68.099999999999994</v>
      </c>
      <c r="Z65" s="753">
        <f t="shared" si="0"/>
        <v>803.8</v>
      </c>
    </row>
    <row r="66" spans="1:26" x14ac:dyDescent="0.2">
      <c r="A66" s="697" t="s">
        <v>771</v>
      </c>
      <c r="B66" s="246" t="s">
        <v>772</v>
      </c>
      <c r="C66" s="693">
        <v>4296101</v>
      </c>
      <c r="D66" s="711" t="s">
        <v>773</v>
      </c>
      <c r="E66" s="732">
        <v>139.35</v>
      </c>
      <c r="F66" s="711" t="s">
        <v>774</v>
      </c>
      <c r="G66" s="732">
        <v>124.85</v>
      </c>
      <c r="H66" s="711" t="s">
        <v>775</v>
      </c>
      <c r="I66" s="732">
        <v>106.8</v>
      </c>
      <c r="J66" s="711" t="s">
        <v>776</v>
      </c>
      <c r="K66" s="732">
        <v>130.55000000000001</v>
      </c>
      <c r="L66" s="711" t="s">
        <v>777</v>
      </c>
      <c r="M66" s="740">
        <v>87.1</v>
      </c>
      <c r="N66" s="711" t="s">
        <v>778</v>
      </c>
      <c r="O66" s="740">
        <v>87.6</v>
      </c>
      <c r="P66" s="711" t="s">
        <v>779</v>
      </c>
      <c r="Q66" s="742">
        <v>77.55</v>
      </c>
      <c r="R66" s="711" t="s">
        <v>780</v>
      </c>
      <c r="S66" s="744">
        <v>84.3</v>
      </c>
      <c r="T66" s="711" t="s">
        <v>781</v>
      </c>
      <c r="U66" s="732">
        <v>90.2</v>
      </c>
      <c r="V66" s="710" t="s">
        <v>782</v>
      </c>
      <c r="W66" s="744">
        <v>107.05</v>
      </c>
      <c r="X66" s="711" t="s">
        <v>1646</v>
      </c>
      <c r="Y66" s="750">
        <v>95.4</v>
      </c>
      <c r="Z66" s="753">
        <f t="shared" si="0"/>
        <v>1130.75</v>
      </c>
    </row>
    <row r="67" spans="1:26" x14ac:dyDescent="0.2">
      <c r="A67" s="697" t="s">
        <v>783</v>
      </c>
      <c r="B67" s="246" t="s">
        <v>772</v>
      </c>
      <c r="C67" s="693">
        <v>4293131</v>
      </c>
      <c r="D67" s="711" t="s">
        <v>784</v>
      </c>
      <c r="E67" s="732">
        <v>89.65</v>
      </c>
      <c r="F67" s="711" t="s">
        <v>785</v>
      </c>
      <c r="G67" s="732">
        <v>87.65</v>
      </c>
      <c r="H67" s="711" t="s">
        <v>786</v>
      </c>
      <c r="I67" s="732">
        <v>83.8</v>
      </c>
      <c r="J67" s="711" t="s">
        <v>787</v>
      </c>
      <c r="K67" s="732">
        <v>92.1</v>
      </c>
      <c r="L67" s="711" t="s">
        <v>788</v>
      </c>
      <c r="M67" s="740">
        <v>81.849999999999994</v>
      </c>
      <c r="N67" s="711" t="s">
        <v>789</v>
      </c>
      <c r="O67" s="740">
        <v>84.9</v>
      </c>
      <c r="P67" s="711" t="s">
        <v>790</v>
      </c>
      <c r="Q67" s="742">
        <v>77.400000000000006</v>
      </c>
      <c r="R67" s="711" t="s">
        <v>791</v>
      </c>
      <c r="S67" s="744">
        <v>84.05</v>
      </c>
      <c r="T67" s="711" t="s">
        <v>792</v>
      </c>
      <c r="U67" s="732">
        <v>112.5</v>
      </c>
      <c r="V67" s="710" t="s">
        <v>793</v>
      </c>
      <c r="W67" s="744">
        <v>88.6</v>
      </c>
      <c r="X67" s="711" t="s">
        <v>1610</v>
      </c>
      <c r="Y67" s="750">
        <v>84.85</v>
      </c>
      <c r="Z67" s="753">
        <f t="shared" si="0"/>
        <v>967.35</v>
      </c>
    </row>
    <row r="68" spans="1:26" x14ac:dyDescent="0.2">
      <c r="A68" s="697" t="s">
        <v>794</v>
      </c>
      <c r="B68" s="246" t="s">
        <v>772</v>
      </c>
      <c r="C68" s="693">
        <v>4296086</v>
      </c>
      <c r="D68" s="711" t="s">
        <v>795</v>
      </c>
      <c r="E68" s="732">
        <v>366.6</v>
      </c>
      <c r="F68" s="711" t="s">
        <v>796</v>
      </c>
      <c r="G68" s="732">
        <v>368.35</v>
      </c>
      <c r="H68" s="711" t="s">
        <v>797</v>
      </c>
      <c r="I68" s="732">
        <v>367</v>
      </c>
      <c r="J68" s="711" t="s">
        <v>798</v>
      </c>
      <c r="K68" s="732">
        <v>367.8</v>
      </c>
      <c r="L68" s="711" t="s">
        <v>799</v>
      </c>
      <c r="M68" s="740">
        <v>366.6</v>
      </c>
      <c r="N68" s="711" t="s">
        <v>800</v>
      </c>
      <c r="O68" s="740">
        <v>365.5</v>
      </c>
      <c r="P68" s="711" t="s">
        <v>801</v>
      </c>
      <c r="Q68" s="742">
        <v>367.45</v>
      </c>
      <c r="R68" s="711" t="s">
        <v>802</v>
      </c>
      <c r="S68" s="744">
        <v>366.7</v>
      </c>
      <c r="T68" s="711" t="s">
        <v>803</v>
      </c>
      <c r="U68" s="732">
        <v>366.75</v>
      </c>
      <c r="V68" s="710" t="s">
        <v>804</v>
      </c>
      <c r="W68" s="744">
        <v>366.45</v>
      </c>
      <c r="X68" s="711" t="s">
        <v>1638</v>
      </c>
      <c r="Y68" s="750">
        <v>366.8</v>
      </c>
      <c r="Z68" s="753">
        <f t="shared" si="0"/>
        <v>4035.9999999999995</v>
      </c>
    </row>
    <row r="69" spans="1:26" x14ac:dyDescent="0.2">
      <c r="A69" s="697" t="s">
        <v>805</v>
      </c>
      <c r="B69" s="246" t="s">
        <v>806</v>
      </c>
      <c r="C69" s="693">
        <v>4531942</v>
      </c>
      <c r="D69" s="711" t="s">
        <v>807</v>
      </c>
      <c r="E69" s="732">
        <v>72.900000000000006</v>
      </c>
      <c r="F69" s="711" t="s">
        <v>808</v>
      </c>
      <c r="G69" s="732">
        <v>65.099999999999994</v>
      </c>
      <c r="H69" s="711" t="s">
        <v>809</v>
      </c>
      <c r="I69" s="732">
        <v>72.650000000000006</v>
      </c>
      <c r="J69" s="711" t="s">
        <v>810</v>
      </c>
      <c r="K69" s="732">
        <v>79.150000000000006</v>
      </c>
      <c r="L69" s="711" t="s">
        <v>811</v>
      </c>
      <c r="M69" s="740">
        <v>72.45</v>
      </c>
      <c r="N69" s="711" t="s">
        <v>812</v>
      </c>
      <c r="O69" s="740">
        <v>67.3</v>
      </c>
      <c r="P69" s="711" t="s">
        <v>813</v>
      </c>
      <c r="Q69" s="742">
        <v>56.75</v>
      </c>
      <c r="R69" s="711" t="s">
        <v>814</v>
      </c>
      <c r="S69" s="744">
        <v>54.9</v>
      </c>
      <c r="T69" s="711" t="s">
        <v>815</v>
      </c>
      <c r="U69" s="732">
        <v>54.9</v>
      </c>
      <c r="V69" s="710" t="s">
        <v>816</v>
      </c>
      <c r="W69" s="744">
        <v>54.9</v>
      </c>
      <c r="X69" s="711" t="s">
        <v>1580</v>
      </c>
      <c r="Y69" s="750">
        <v>62.15</v>
      </c>
      <c r="Z69" s="753">
        <f t="shared" si="0"/>
        <v>713.15</v>
      </c>
    </row>
    <row r="70" spans="1:26" x14ac:dyDescent="0.2">
      <c r="A70" s="697" t="s">
        <v>817</v>
      </c>
      <c r="B70" s="246" t="s">
        <v>806</v>
      </c>
      <c r="C70" s="693">
        <v>4531528</v>
      </c>
      <c r="D70" s="711" t="s">
        <v>818</v>
      </c>
      <c r="E70" s="732">
        <v>93.15</v>
      </c>
      <c r="F70" s="711" t="s">
        <v>819</v>
      </c>
      <c r="G70" s="732">
        <v>77.8</v>
      </c>
      <c r="H70" s="711" t="s">
        <v>820</v>
      </c>
      <c r="I70" s="732">
        <v>86.9</v>
      </c>
      <c r="J70" s="711" t="s">
        <v>821</v>
      </c>
      <c r="K70" s="732">
        <v>94.1</v>
      </c>
      <c r="L70" s="711" t="s">
        <v>822</v>
      </c>
      <c r="M70" s="740">
        <v>95.15</v>
      </c>
      <c r="N70" s="711" t="s">
        <v>823</v>
      </c>
      <c r="O70" s="740">
        <v>98.6</v>
      </c>
      <c r="P70" s="711" t="s">
        <v>824</v>
      </c>
      <c r="Q70" s="742">
        <v>82.35</v>
      </c>
      <c r="R70" s="711" t="s">
        <v>825</v>
      </c>
      <c r="S70" s="744">
        <v>85</v>
      </c>
      <c r="T70" s="711" t="s">
        <v>826</v>
      </c>
      <c r="U70" s="732">
        <v>116.5</v>
      </c>
      <c r="V70" s="710" t="s">
        <v>827</v>
      </c>
      <c r="W70" s="744">
        <v>83.8</v>
      </c>
      <c r="X70" s="711" t="s">
        <v>1627</v>
      </c>
      <c r="Y70" s="750">
        <v>85.45</v>
      </c>
      <c r="Z70" s="753">
        <f t="shared" si="0"/>
        <v>998.80000000000007</v>
      </c>
    </row>
    <row r="71" spans="1:26" x14ac:dyDescent="0.2">
      <c r="A71" s="697" t="s">
        <v>828</v>
      </c>
      <c r="B71" s="246" t="s">
        <v>829</v>
      </c>
      <c r="C71" s="693">
        <v>4200219</v>
      </c>
      <c r="D71" s="711" t="s">
        <v>830</v>
      </c>
      <c r="E71" s="732">
        <v>84.5</v>
      </c>
      <c r="F71" s="711" t="s">
        <v>831</v>
      </c>
      <c r="G71" s="732">
        <v>82.25</v>
      </c>
      <c r="H71" s="711" t="s">
        <v>832</v>
      </c>
      <c r="I71" s="732">
        <v>62.5</v>
      </c>
      <c r="J71" s="711" t="s">
        <v>833</v>
      </c>
      <c r="K71" s="732">
        <v>71.8</v>
      </c>
      <c r="L71" s="711" t="s">
        <v>834</v>
      </c>
      <c r="M71" s="740">
        <v>73.95</v>
      </c>
      <c r="N71" s="711" t="s">
        <v>835</v>
      </c>
      <c r="O71" s="740">
        <v>71.099999999999994</v>
      </c>
      <c r="P71" s="711" t="s">
        <v>836</v>
      </c>
      <c r="Q71" s="742">
        <v>80.900000000000006</v>
      </c>
      <c r="R71" s="711" t="s">
        <v>837</v>
      </c>
      <c r="S71" s="744">
        <v>73.599999999999994</v>
      </c>
      <c r="T71" s="711" t="s">
        <v>838</v>
      </c>
      <c r="U71" s="732">
        <v>83.3</v>
      </c>
      <c r="V71" s="710" t="s">
        <v>839</v>
      </c>
      <c r="W71" s="744">
        <v>63.4</v>
      </c>
      <c r="X71" s="711" t="s">
        <v>1613</v>
      </c>
      <c r="Y71" s="750">
        <v>66.25</v>
      </c>
      <c r="Z71" s="753">
        <f t="shared" si="0"/>
        <v>813.55</v>
      </c>
    </row>
    <row r="72" spans="1:26" x14ac:dyDescent="0.2">
      <c r="A72" s="697" t="s">
        <v>840</v>
      </c>
      <c r="B72" s="246" t="s">
        <v>841</v>
      </c>
      <c r="C72" s="693">
        <v>4533052</v>
      </c>
      <c r="D72" s="711" t="s">
        <v>842</v>
      </c>
      <c r="E72" s="732">
        <v>32.85</v>
      </c>
      <c r="F72" s="711" t="s">
        <v>843</v>
      </c>
      <c r="G72" s="732">
        <v>32.85</v>
      </c>
      <c r="H72" s="711" t="s">
        <v>844</v>
      </c>
      <c r="I72" s="732">
        <v>32.9</v>
      </c>
      <c r="J72" s="711" t="s">
        <v>845</v>
      </c>
      <c r="K72" s="732">
        <v>32.85</v>
      </c>
      <c r="L72" s="711" t="s">
        <v>846</v>
      </c>
      <c r="M72" s="740">
        <v>32.85</v>
      </c>
      <c r="N72" s="711" t="s">
        <v>847</v>
      </c>
      <c r="O72" s="740">
        <v>32.85</v>
      </c>
      <c r="P72" s="711" t="s">
        <v>848</v>
      </c>
      <c r="Q72" s="742">
        <v>32.85</v>
      </c>
      <c r="R72" s="711" t="s">
        <v>849</v>
      </c>
      <c r="S72" s="744">
        <v>32.9</v>
      </c>
      <c r="T72" s="711" t="s">
        <v>850</v>
      </c>
      <c r="U72" s="732">
        <v>32.85</v>
      </c>
      <c r="V72" s="710" t="s">
        <v>851</v>
      </c>
      <c r="W72" s="744">
        <v>32.85</v>
      </c>
      <c r="X72" s="711" t="s">
        <v>1604</v>
      </c>
      <c r="Y72" s="750">
        <v>32.85</v>
      </c>
      <c r="Z72" s="753">
        <f t="shared" si="0"/>
        <v>361.45000000000005</v>
      </c>
    </row>
    <row r="73" spans="1:26" x14ac:dyDescent="0.2">
      <c r="A73" s="697" t="s">
        <v>852</v>
      </c>
      <c r="B73" s="246" t="s">
        <v>853</v>
      </c>
      <c r="C73" s="693">
        <v>4531096</v>
      </c>
      <c r="D73" s="711" t="s">
        <v>854</v>
      </c>
      <c r="E73" s="732">
        <v>37.799999999999997</v>
      </c>
      <c r="F73" s="711" t="s">
        <v>855</v>
      </c>
      <c r="G73" s="732">
        <v>37.75</v>
      </c>
      <c r="H73" s="711" t="s">
        <v>856</v>
      </c>
      <c r="I73" s="732">
        <v>37.75</v>
      </c>
      <c r="J73" s="711" t="s">
        <v>857</v>
      </c>
      <c r="K73" s="732">
        <v>37.799999999999997</v>
      </c>
      <c r="L73" s="711" t="s">
        <v>858</v>
      </c>
      <c r="M73" s="740">
        <v>37.75</v>
      </c>
      <c r="N73" s="711" t="s">
        <v>859</v>
      </c>
      <c r="O73" s="740">
        <v>37.799999999999997</v>
      </c>
      <c r="P73" s="711" t="s">
        <v>860</v>
      </c>
      <c r="Q73" s="742">
        <v>37.75</v>
      </c>
      <c r="R73" s="711" t="s">
        <v>861</v>
      </c>
      <c r="S73" s="744">
        <v>37.75</v>
      </c>
      <c r="T73" s="711" t="s">
        <v>862</v>
      </c>
      <c r="U73" s="732">
        <v>37.799999999999997</v>
      </c>
      <c r="V73" s="710" t="s">
        <v>863</v>
      </c>
      <c r="W73" s="744">
        <v>37.75</v>
      </c>
      <c r="X73" s="711" t="s">
        <v>1569</v>
      </c>
      <c r="Y73" s="750">
        <v>37.799999999999997</v>
      </c>
      <c r="Z73" s="753">
        <f t="shared" ref="Z73:Z96" si="1">SUM(E73+G73+I73+K73+M73+O73+Q73+S73+U73+W73+Y73)</f>
        <v>415.5</v>
      </c>
    </row>
    <row r="74" spans="1:26" x14ac:dyDescent="0.2">
      <c r="A74" s="697" t="s">
        <v>864</v>
      </c>
      <c r="B74" s="246" t="s">
        <v>865</v>
      </c>
      <c r="C74" s="693">
        <v>4292251</v>
      </c>
      <c r="D74" s="711" t="s">
        <v>866</v>
      </c>
      <c r="E74" s="732">
        <v>55.45</v>
      </c>
      <c r="F74" s="711" t="s">
        <v>867</v>
      </c>
      <c r="G74" s="732">
        <v>55.5</v>
      </c>
      <c r="H74" s="711" t="s">
        <v>868</v>
      </c>
      <c r="I74" s="732">
        <v>55.45</v>
      </c>
      <c r="J74" s="711" t="s">
        <v>869</v>
      </c>
      <c r="K74" s="732">
        <v>55.5</v>
      </c>
      <c r="L74" s="711" t="s">
        <v>870</v>
      </c>
      <c r="M74" s="740">
        <v>55.5</v>
      </c>
      <c r="N74" s="711" t="s">
        <v>871</v>
      </c>
      <c r="O74" s="740">
        <v>55.45</v>
      </c>
      <c r="P74" s="711" t="s">
        <v>872</v>
      </c>
      <c r="Q74" s="742">
        <v>55.5</v>
      </c>
      <c r="R74" s="711" t="s">
        <v>873</v>
      </c>
      <c r="S74" s="744">
        <v>55.45</v>
      </c>
      <c r="T74" s="711" t="s">
        <v>874</v>
      </c>
      <c r="U74" s="732">
        <v>55.5</v>
      </c>
      <c r="V74" s="710" t="s">
        <v>875</v>
      </c>
      <c r="W74" s="744">
        <v>55.5</v>
      </c>
      <c r="X74" s="711" t="s">
        <v>1614</v>
      </c>
      <c r="Y74" s="750">
        <v>55.45</v>
      </c>
      <c r="Z74" s="753">
        <f t="shared" si="1"/>
        <v>610.25</v>
      </c>
    </row>
    <row r="75" spans="1:26" x14ac:dyDescent="0.2">
      <c r="A75" s="697" t="s">
        <v>876</v>
      </c>
      <c r="B75" s="246" t="s">
        <v>865</v>
      </c>
      <c r="C75" s="693">
        <v>4200217</v>
      </c>
      <c r="D75" s="711" t="s">
        <v>877</v>
      </c>
      <c r="E75" s="732">
        <v>89.75</v>
      </c>
      <c r="F75" s="711" t="s">
        <v>878</v>
      </c>
      <c r="G75" s="732">
        <v>74.7</v>
      </c>
      <c r="H75" s="711" t="s">
        <v>879</v>
      </c>
      <c r="I75" s="732">
        <v>68.45</v>
      </c>
      <c r="J75" s="711" t="s">
        <v>880</v>
      </c>
      <c r="K75" s="732">
        <v>75.900000000000006</v>
      </c>
      <c r="L75" s="711" t="s">
        <v>881</v>
      </c>
      <c r="M75" s="740">
        <v>64.150000000000006</v>
      </c>
      <c r="N75" s="711" t="s">
        <v>882</v>
      </c>
      <c r="O75" s="740">
        <v>68.849999999999994</v>
      </c>
      <c r="P75" s="711" t="s">
        <v>883</v>
      </c>
      <c r="Q75" s="742">
        <v>65.849999999999994</v>
      </c>
      <c r="R75" s="711" t="s">
        <v>884</v>
      </c>
      <c r="S75" s="744">
        <v>59.9</v>
      </c>
      <c r="T75" s="711" t="s">
        <v>885</v>
      </c>
      <c r="U75" s="732">
        <v>62.55</v>
      </c>
      <c r="V75" s="710" t="s">
        <v>886</v>
      </c>
      <c r="W75" s="744">
        <v>64.2</v>
      </c>
      <c r="X75" s="725" t="s">
        <v>1607</v>
      </c>
      <c r="Y75" s="751">
        <v>69.2</v>
      </c>
      <c r="Z75" s="753">
        <f t="shared" si="1"/>
        <v>763.5</v>
      </c>
    </row>
    <row r="76" spans="1:26" x14ac:dyDescent="0.2">
      <c r="A76" s="697" t="s">
        <v>887</v>
      </c>
      <c r="B76" s="246" t="s">
        <v>888</v>
      </c>
      <c r="C76" s="693">
        <v>4654914</v>
      </c>
      <c r="D76" s="711" t="s">
        <v>889</v>
      </c>
      <c r="E76" s="732">
        <v>186</v>
      </c>
      <c r="F76" s="711" t="s">
        <v>890</v>
      </c>
      <c r="G76" s="732">
        <v>181.3</v>
      </c>
      <c r="H76" s="711" t="s">
        <v>891</v>
      </c>
      <c r="I76" s="732">
        <v>176.1</v>
      </c>
      <c r="J76" s="711" t="s">
        <v>892</v>
      </c>
      <c r="K76" s="732">
        <v>177.85</v>
      </c>
      <c r="L76" s="711" t="s">
        <v>893</v>
      </c>
      <c r="M76" s="740">
        <v>178.1</v>
      </c>
      <c r="N76" s="711" t="s">
        <v>894</v>
      </c>
      <c r="O76" s="740">
        <v>185.6</v>
      </c>
      <c r="P76" s="711" t="s">
        <v>895</v>
      </c>
      <c r="Q76" s="742">
        <v>197.3</v>
      </c>
      <c r="R76" s="711" t="s">
        <v>896</v>
      </c>
      <c r="S76" s="744">
        <v>197.15</v>
      </c>
      <c r="T76" s="711" t="s">
        <v>897</v>
      </c>
      <c r="U76" s="732">
        <v>195.95</v>
      </c>
      <c r="V76" s="710" t="s">
        <v>898</v>
      </c>
      <c r="W76" s="744">
        <v>192.5</v>
      </c>
      <c r="X76" s="711" t="s">
        <v>1596</v>
      </c>
      <c r="Y76" s="750">
        <v>193.15</v>
      </c>
      <c r="Z76" s="753">
        <f t="shared" si="1"/>
        <v>2061</v>
      </c>
    </row>
    <row r="77" spans="1:26" x14ac:dyDescent="0.2">
      <c r="A77" s="697" t="s">
        <v>899</v>
      </c>
      <c r="B77" s="246" t="s">
        <v>900</v>
      </c>
      <c r="C77" s="693">
        <v>4658748</v>
      </c>
      <c r="D77" s="711" t="s">
        <v>901</v>
      </c>
      <c r="E77" s="732">
        <v>94.85</v>
      </c>
      <c r="F77" s="711" t="s">
        <v>902</v>
      </c>
      <c r="G77" s="732">
        <v>90.65</v>
      </c>
      <c r="H77" s="711" t="s">
        <v>903</v>
      </c>
      <c r="I77" s="732">
        <v>83.45</v>
      </c>
      <c r="J77" s="711" t="s">
        <v>904</v>
      </c>
      <c r="K77" s="732">
        <v>89.85</v>
      </c>
      <c r="L77" s="711" t="s">
        <v>905</v>
      </c>
      <c r="M77" s="740">
        <v>95.602000000000004</v>
      </c>
      <c r="N77" s="711" t="s">
        <v>906</v>
      </c>
      <c r="O77" s="740">
        <v>91.9</v>
      </c>
      <c r="P77" s="711" t="s">
        <v>907</v>
      </c>
      <c r="Q77" s="742">
        <v>107.1</v>
      </c>
      <c r="R77" s="711" t="s">
        <v>908</v>
      </c>
      <c r="S77" s="744">
        <v>100.85</v>
      </c>
      <c r="T77" s="711" t="s">
        <v>909</v>
      </c>
      <c r="U77" s="732">
        <v>101.8</v>
      </c>
      <c r="V77" s="710" t="s">
        <v>910</v>
      </c>
      <c r="W77" s="744">
        <v>97.35</v>
      </c>
      <c r="X77" s="711" t="s">
        <v>1591</v>
      </c>
      <c r="Y77" s="750">
        <v>107.3</v>
      </c>
      <c r="Z77" s="753">
        <f t="shared" si="1"/>
        <v>1060.702</v>
      </c>
    </row>
    <row r="78" spans="1:26" x14ac:dyDescent="0.2">
      <c r="A78" s="697" t="s">
        <v>911</v>
      </c>
      <c r="B78" s="246" t="s">
        <v>912</v>
      </c>
      <c r="C78" s="693">
        <v>4299927</v>
      </c>
      <c r="D78" s="711" t="s">
        <v>913</v>
      </c>
      <c r="E78" s="732">
        <v>1028.5999999999999</v>
      </c>
      <c r="F78" s="711" t="s">
        <v>914</v>
      </c>
      <c r="G78" s="732">
        <v>1028.5999999999999</v>
      </c>
      <c r="H78" s="711" t="s">
        <v>915</v>
      </c>
      <c r="I78" s="732">
        <v>1028.55</v>
      </c>
      <c r="J78" s="711" t="s">
        <v>916</v>
      </c>
      <c r="K78" s="732">
        <v>1028.5999999999999</v>
      </c>
      <c r="L78" s="711" t="s">
        <v>917</v>
      </c>
      <c r="M78" s="740">
        <v>1028.5999999999999</v>
      </c>
      <c r="N78" s="711" t="s">
        <v>918</v>
      </c>
      <c r="O78" s="740">
        <v>1028.5999999999999</v>
      </c>
      <c r="P78" s="711" t="s">
        <v>919</v>
      </c>
      <c r="Q78" s="742">
        <v>1028.5999999999999</v>
      </c>
      <c r="R78" s="711" t="s">
        <v>920</v>
      </c>
      <c r="S78" s="744">
        <v>1028.55</v>
      </c>
      <c r="T78" s="711" t="s">
        <v>921</v>
      </c>
      <c r="U78" s="732">
        <v>1028.5999999999999</v>
      </c>
      <c r="V78" s="710" t="s">
        <v>922</v>
      </c>
      <c r="W78" s="744">
        <v>1028.5999999999999</v>
      </c>
      <c r="X78" s="711" t="s">
        <v>1574</v>
      </c>
      <c r="Y78" s="750">
        <v>1028.5999999999999</v>
      </c>
      <c r="Z78" s="753">
        <f t="shared" si="1"/>
        <v>11314.500000000002</v>
      </c>
    </row>
    <row r="79" spans="1:26" x14ac:dyDescent="0.2">
      <c r="A79" s="697" t="s">
        <v>923</v>
      </c>
      <c r="B79" s="246" t="s">
        <v>924</v>
      </c>
      <c r="C79" s="693">
        <v>4690701</v>
      </c>
      <c r="D79" s="711" t="s">
        <v>925</v>
      </c>
      <c r="E79" s="732">
        <v>345.4</v>
      </c>
      <c r="F79" s="711" t="s">
        <v>926</v>
      </c>
      <c r="G79" s="732">
        <v>345.4</v>
      </c>
      <c r="H79" s="711" t="s">
        <v>927</v>
      </c>
      <c r="I79" s="732">
        <v>345.4</v>
      </c>
      <c r="J79" s="711" t="s">
        <v>928</v>
      </c>
      <c r="K79" s="732">
        <v>331.85</v>
      </c>
      <c r="L79" s="711" t="s">
        <v>929</v>
      </c>
      <c r="M79" s="740">
        <v>345.4</v>
      </c>
      <c r="N79" s="711" t="s">
        <v>930</v>
      </c>
      <c r="O79" s="740">
        <v>345.4</v>
      </c>
      <c r="P79" s="711" t="s">
        <v>931</v>
      </c>
      <c r="Q79" s="742">
        <v>345.35</v>
      </c>
      <c r="R79" s="711" t="s">
        <v>932</v>
      </c>
      <c r="S79" s="744">
        <v>345.4</v>
      </c>
      <c r="T79" s="711" t="s">
        <v>933</v>
      </c>
      <c r="U79" s="732">
        <v>345.4</v>
      </c>
      <c r="V79" s="710" t="s">
        <v>934</v>
      </c>
      <c r="W79" s="744">
        <v>345.4</v>
      </c>
      <c r="X79" s="711" t="s">
        <v>1587</v>
      </c>
      <c r="Y79" s="750">
        <v>345.4</v>
      </c>
      <c r="Z79" s="753">
        <f t="shared" si="1"/>
        <v>3785.8</v>
      </c>
    </row>
    <row r="80" spans="1:26" x14ac:dyDescent="0.2">
      <c r="A80" s="697" t="s">
        <v>935</v>
      </c>
      <c r="B80" s="246" t="s">
        <v>936</v>
      </c>
      <c r="C80" s="693">
        <v>4297847</v>
      </c>
      <c r="D80" s="711" t="s">
        <v>937</v>
      </c>
      <c r="E80" s="732">
        <v>42.9</v>
      </c>
      <c r="F80" s="711" t="s">
        <v>938</v>
      </c>
      <c r="G80" s="732">
        <v>42.9</v>
      </c>
      <c r="H80" s="711" t="s">
        <v>939</v>
      </c>
      <c r="I80" s="732">
        <v>42.95</v>
      </c>
      <c r="J80" s="711" t="s">
        <v>940</v>
      </c>
      <c r="K80" s="732">
        <v>42.9</v>
      </c>
      <c r="L80" s="711" t="s">
        <v>941</v>
      </c>
      <c r="M80" s="740">
        <v>42.9</v>
      </c>
      <c r="N80" s="711" t="s">
        <v>942</v>
      </c>
      <c r="O80" s="740">
        <v>42.9</v>
      </c>
      <c r="P80" s="711" t="s">
        <v>943</v>
      </c>
      <c r="Q80" s="742">
        <v>42.9</v>
      </c>
      <c r="R80" s="711" t="s">
        <v>944</v>
      </c>
      <c r="S80" s="744">
        <v>42.95</v>
      </c>
      <c r="T80" s="711" t="s">
        <v>945</v>
      </c>
      <c r="U80" s="732">
        <v>42.9</v>
      </c>
      <c r="V80" s="710" t="s">
        <v>946</v>
      </c>
      <c r="W80" s="744">
        <v>42.9</v>
      </c>
      <c r="X80" s="711" t="s">
        <v>1618</v>
      </c>
      <c r="Y80" s="750">
        <v>42.9</v>
      </c>
      <c r="Z80" s="753">
        <f t="shared" si="1"/>
        <v>471.99999999999989</v>
      </c>
    </row>
    <row r="81" spans="1:26" x14ac:dyDescent="0.2">
      <c r="A81" s="697" t="s">
        <v>947</v>
      </c>
      <c r="B81" s="246" t="s">
        <v>948</v>
      </c>
      <c r="C81" s="693">
        <v>4533171</v>
      </c>
      <c r="D81" s="711" t="s">
        <v>949</v>
      </c>
      <c r="E81" s="732">
        <v>27.95</v>
      </c>
      <c r="F81" s="711" t="s">
        <v>950</v>
      </c>
      <c r="G81" s="732">
        <v>27.95</v>
      </c>
      <c r="H81" s="711" t="s">
        <v>951</v>
      </c>
      <c r="I81" s="732">
        <v>27.95</v>
      </c>
      <c r="J81" s="711" t="s">
        <v>952</v>
      </c>
      <c r="K81" s="732">
        <v>27.95</v>
      </c>
      <c r="L81" s="711" t="s">
        <v>953</v>
      </c>
      <c r="M81" s="740">
        <v>27.95</v>
      </c>
      <c r="N81" s="711" t="s">
        <v>954</v>
      </c>
      <c r="O81" s="740">
        <v>27.95</v>
      </c>
      <c r="P81" s="711" t="s">
        <v>955</v>
      </c>
      <c r="Q81" s="742">
        <v>27.95</v>
      </c>
      <c r="R81" s="711" t="s">
        <v>956</v>
      </c>
      <c r="S81" s="744">
        <v>27.95</v>
      </c>
      <c r="T81" s="711" t="s">
        <v>957</v>
      </c>
      <c r="U81" s="732">
        <v>27.95</v>
      </c>
      <c r="V81" s="710" t="s">
        <v>958</v>
      </c>
      <c r="W81" s="744">
        <v>27.95</v>
      </c>
      <c r="X81" s="711" t="s">
        <v>1603</v>
      </c>
      <c r="Y81" s="750">
        <v>27.95</v>
      </c>
      <c r="Z81" s="753">
        <f t="shared" si="1"/>
        <v>307.44999999999993</v>
      </c>
    </row>
    <row r="82" spans="1:26" x14ac:dyDescent="0.2">
      <c r="A82" s="697" t="s">
        <v>959</v>
      </c>
      <c r="B82" s="246" t="s">
        <v>960</v>
      </c>
      <c r="C82" s="693">
        <v>4297178</v>
      </c>
      <c r="D82" s="711" t="s">
        <v>961</v>
      </c>
      <c r="E82" s="732">
        <v>42.9</v>
      </c>
      <c r="F82" s="711" t="s">
        <v>962</v>
      </c>
      <c r="G82" s="732">
        <v>42.9</v>
      </c>
      <c r="H82" s="711" t="s">
        <v>963</v>
      </c>
      <c r="I82" s="732">
        <v>42.9</v>
      </c>
      <c r="J82" s="711" t="s">
        <v>964</v>
      </c>
      <c r="K82" s="732">
        <v>42.95</v>
      </c>
      <c r="L82" s="711" t="s">
        <v>965</v>
      </c>
      <c r="M82" s="740">
        <v>42.9</v>
      </c>
      <c r="N82" s="711" t="s">
        <v>966</v>
      </c>
      <c r="O82" s="740">
        <v>42.9</v>
      </c>
      <c r="P82" s="711" t="s">
        <v>967</v>
      </c>
      <c r="Q82" s="742">
        <v>42.9</v>
      </c>
      <c r="R82" s="711" t="s">
        <v>968</v>
      </c>
      <c r="S82" s="744">
        <v>42.9</v>
      </c>
      <c r="T82" s="711" t="s">
        <v>969</v>
      </c>
      <c r="U82" s="732">
        <v>42.95</v>
      </c>
      <c r="V82" s="710" t="s">
        <v>970</v>
      </c>
      <c r="W82" s="744">
        <v>42.9</v>
      </c>
      <c r="X82" s="711" t="s">
        <v>1588</v>
      </c>
      <c r="Y82" s="750">
        <v>42.9</v>
      </c>
      <c r="Z82" s="753">
        <f t="shared" si="1"/>
        <v>471.99999999999989</v>
      </c>
    </row>
    <row r="83" spans="1:26" x14ac:dyDescent="0.2">
      <c r="A83" s="697" t="s">
        <v>971</v>
      </c>
      <c r="B83" s="246" t="s">
        <v>972</v>
      </c>
      <c r="C83" s="693">
        <v>4201590</v>
      </c>
      <c r="D83" s="711" t="s">
        <v>973</v>
      </c>
      <c r="E83" s="732">
        <v>68.25</v>
      </c>
      <c r="F83" s="711" t="s">
        <v>974</v>
      </c>
      <c r="G83" s="732">
        <v>70.3</v>
      </c>
      <c r="H83" s="711" t="s">
        <v>975</v>
      </c>
      <c r="I83" s="732">
        <v>65.599999999999994</v>
      </c>
      <c r="J83" s="711" t="s">
        <v>976</v>
      </c>
      <c r="K83" s="732">
        <v>62.25</v>
      </c>
      <c r="L83" s="711" t="s">
        <v>977</v>
      </c>
      <c r="M83" s="740">
        <v>65.7</v>
      </c>
      <c r="N83" s="711" t="s">
        <v>978</v>
      </c>
      <c r="O83" s="740">
        <v>70.849999999999994</v>
      </c>
      <c r="P83" s="711" t="s">
        <v>979</v>
      </c>
      <c r="Q83" s="742">
        <v>64.05</v>
      </c>
      <c r="R83" s="711" t="s">
        <v>980</v>
      </c>
      <c r="S83" s="744">
        <v>67.95</v>
      </c>
      <c r="T83" s="711" t="s">
        <v>981</v>
      </c>
      <c r="U83" s="732">
        <v>67</v>
      </c>
      <c r="V83" s="710" t="s">
        <v>982</v>
      </c>
      <c r="W83" s="744">
        <v>65.849999999999994</v>
      </c>
      <c r="X83" s="711" t="s">
        <v>1631</v>
      </c>
      <c r="Y83" s="750">
        <v>64.2</v>
      </c>
      <c r="Z83" s="753">
        <f t="shared" si="1"/>
        <v>732</v>
      </c>
    </row>
    <row r="84" spans="1:26" x14ac:dyDescent="0.2">
      <c r="A84" s="697" t="s">
        <v>983</v>
      </c>
      <c r="B84" s="246" t="s">
        <v>984</v>
      </c>
      <c r="C84" s="693">
        <v>4297435</v>
      </c>
      <c r="D84" s="711" t="s">
        <v>985</v>
      </c>
      <c r="E84" s="732">
        <v>335.35</v>
      </c>
      <c r="F84" s="711" t="s">
        <v>986</v>
      </c>
      <c r="G84" s="732">
        <v>335.35</v>
      </c>
      <c r="H84" s="711" t="s">
        <v>987</v>
      </c>
      <c r="I84" s="732">
        <v>335.3</v>
      </c>
      <c r="J84" s="711" t="s">
        <v>988</v>
      </c>
      <c r="K84" s="732">
        <v>335.35</v>
      </c>
      <c r="L84" s="711" t="s">
        <v>989</v>
      </c>
      <c r="M84" s="740">
        <v>335.35</v>
      </c>
      <c r="N84" s="711" t="s">
        <v>990</v>
      </c>
      <c r="O84" s="740">
        <v>335.35</v>
      </c>
      <c r="P84" s="711" t="s">
        <v>991</v>
      </c>
      <c r="Q84" s="742">
        <v>335.35</v>
      </c>
      <c r="R84" s="711" t="s">
        <v>992</v>
      </c>
      <c r="S84" s="744">
        <v>335.3</v>
      </c>
      <c r="T84" s="711" t="s">
        <v>993</v>
      </c>
      <c r="U84" s="732">
        <v>335.35</v>
      </c>
      <c r="V84" s="710" t="s">
        <v>994</v>
      </c>
      <c r="W84" s="744">
        <v>334.25</v>
      </c>
      <c r="X84" s="711" t="s">
        <v>1586</v>
      </c>
      <c r="Y84" s="750">
        <v>335.35</v>
      </c>
      <c r="Z84" s="753">
        <f t="shared" si="1"/>
        <v>3687.6499999999996</v>
      </c>
    </row>
    <row r="85" spans="1:26" x14ac:dyDescent="0.2">
      <c r="A85" s="697" t="s">
        <v>995</v>
      </c>
      <c r="B85" s="246" t="s">
        <v>996</v>
      </c>
      <c r="C85" s="693">
        <v>4295840</v>
      </c>
      <c r="D85" s="711" t="s">
        <v>997</v>
      </c>
      <c r="E85" s="732">
        <v>75.150000000000006</v>
      </c>
      <c r="F85" s="711" t="s">
        <v>998</v>
      </c>
      <c r="G85" s="732">
        <v>51.85</v>
      </c>
      <c r="H85" s="711" t="s">
        <v>999</v>
      </c>
      <c r="I85" s="732">
        <v>59.5</v>
      </c>
      <c r="J85" s="711" t="s">
        <v>1000</v>
      </c>
      <c r="K85" s="732">
        <v>74.05</v>
      </c>
      <c r="L85" s="711" t="s">
        <v>1001</v>
      </c>
      <c r="M85" s="740">
        <v>62.95</v>
      </c>
      <c r="N85" s="711" t="s">
        <v>1002</v>
      </c>
      <c r="O85" s="740">
        <v>70</v>
      </c>
      <c r="P85" s="711" t="s">
        <v>1003</v>
      </c>
      <c r="Q85" s="742">
        <v>80.7</v>
      </c>
      <c r="R85" s="711" t="s">
        <v>1004</v>
      </c>
      <c r="S85" s="744">
        <v>84.2</v>
      </c>
      <c r="T85" s="711" t="s">
        <v>1005</v>
      </c>
      <c r="U85" s="732">
        <v>82.6</v>
      </c>
      <c r="V85" s="710" t="s">
        <v>1006</v>
      </c>
      <c r="W85" s="744">
        <v>74.2</v>
      </c>
      <c r="X85" s="711" t="s">
        <v>1624</v>
      </c>
      <c r="Y85" s="750">
        <v>58.15</v>
      </c>
      <c r="Z85" s="753">
        <f t="shared" si="1"/>
        <v>773.35</v>
      </c>
    </row>
    <row r="86" spans="1:26" x14ac:dyDescent="0.2">
      <c r="A86" s="697" t="s">
        <v>1007</v>
      </c>
      <c r="B86" s="246" t="s">
        <v>1008</v>
      </c>
      <c r="C86" s="693">
        <v>4532573</v>
      </c>
      <c r="D86" s="711" t="s">
        <v>1009</v>
      </c>
      <c r="E86" s="732">
        <v>41.9</v>
      </c>
      <c r="F86" s="711" t="s">
        <v>1010</v>
      </c>
      <c r="G86" s="732">
        <v>41.9</v>
      </c>
      <c r="H86" s="715" t="s">
        <v>1011</v>
      </c>
      <c r="I86" s="732">
        <v>41.95</v>
      </c>
      <c r="J86" s="711" t="s">
        <v>1012</v>
      </c>
      <c r="K86" s="732">
        <v>41.9</v>
      </c>
      <c r="L86" s="711" t="s">
        <v>1013</v>
      </c>
      <c r="M86" s="740">
        <v>41.9</v>
      </c>
      <c r="N86" s="711" t="s">
        <v>1014</v>
      </c>
      <c r="O86" s="740">
        <v>41.9</v>
      </c>
      <c r="P86" s="711" t="s">
        <v>1015</v>
      </c>
      <c r="Q86" s="742">
        <v>41.9</v>
      </c>
      <c r="R86" s="711" t="s">
        <v>1016</v>
      </c>
      <c r="S86" s="744">
        <v>41.95</v>
      </c>
      <c r="T86" s="711" t="s">
        <v>1017</v>
      </c>
      <c r="U86" s="732">
        <v>41.9</v>
      </c>
      <c r="V86" s="710" t="s">
        <v>1018</v>
      </c>
      <c r="W86" s="744">
        <v>41.9</v>
      </c>
      <c r="X86" s="711" t="s">
        <v>1599</v>
      </c>
      <c r="Y86" s="750">
        <v>41.9</v>
      </c>
      <c r="Z86" s="753">
        <f t="shared" si="1"/>
        <v>460.99999999999994</v>
      </c>
    </row>
    <row r="87" spans="1:26" x14ac:dyDescent="0.2">
      <c r="A87" s="697" t="s">
        <v>1019</v>
      </c>
      <c r="B87" s="246" t="s">
        <v>1020</v>
      </c>
      <c r="C87" s="693">
        <v>4538032</v>
      </c>
      <c r="D87" s="711" t="s">
        <v>1021</v>
      </c>
      <c r="E87" s="732">
        <v>386.3</v>
      </c>
      <c r="F87" s="711" t="s">
        <v>1022</v>
      </c>
      <c r="G87" s="732">
        <v>388.05</v>
      </c>
      <c r="H87" s="711" t="s">
        <v>1023</v>
      </c>
      <c r="I87" s="732">
        <v>378.2</v>
      </c>
      <c r="J87" s="711" t="s">
        <v>1024</v>
      </c>
      <c r="K87" s="732">
        <v>389.35</v>
      </c>
      <c r="L87" s="711" t="s">
        <v>1025</v>
      </c>
      <c r="M87" s="740">
        <v>373.6</v>
      </c>
      <c r="N87" s="711" t="s">
        <v>1026</v>
      </c>
      <c r="O87" s="740">
        <v>373.2</v>
      </c>
      <c r="P87" s="711" t="s">
        <v>1027</v>
      </c>
      <c r="Q87" s="742">
        <v>371.15</v>
      </c>
      <c r="R87" s="711" t="s">
        <v>1028</v>
      </c>
      <c r="S87" s="744">
        <v>374.6</v>
      </c>
      <c r="T87" s="711" t="s">
        <v>1029</v>
      </c>
      <c r="U87" s="732">
        <v>381.1</v>
      </c>
      <c r="V87" s="710" t="s">
        <v>1030</v>
      </c>
      <c r="W87" s="744">
        <v>370.6</v>
      </c>
      <c r="X87" s="711" t="s">
        <v>1611</v>
      </c>
      <c r="Y87" s="750">
        <v>370.5</v>
      </c>
      <c r="Z87" s="753">
        <f t="shared" si="1"/>
        <v>4156.6499999999996</v>
      </c>
    </row>
    <row r="88" spans="1:26" x14ac:dyDescent="0.2">
      <c r="A88" s="697" t="s">
        <v>1031</v>
      </c>
      <c r="B88" s="246" t="s">
        <v>1020</v>
      </c>
      <c r="C88" s="693">
        <v>4657445</v>
      </c>
      <c r="D88" s="711" t="s">
        <v>1032</v>
      </c>
      <c r="E88" s="732">
        <v>123.45</v>
      </c>
      <c r="F88" s="711" t="s">
        <v>1033</v>
      </c>
      <c r="G88" s="732">
        <v>137.4</v>
      </c>
      <c r="H88" s="711" t="s">
        <v>1034</v>
      </c>
      <c r="I88" s="732">
        <v>102.5</v>
      </c>
      <c r="J88" s="711" t="s">
        <v>1035</v>
      </c>
      <c r="K88" s="732">
        <v>127.3</v>
      </c>
      <c r="L88" s="711" t="s">
        <v>1036</v>
      </c>
      <c r="M88" s="740">
        <v>132.80000000000001</v>
      </c>
      <c r="N88" s="711" t="s">
        <v>1037</v>
      </c>
      <c r="O88" s="740">
        <v>141.1</v>
      </c>
      <c r="P88" s="711" t="s">
        <v>1038</v>
      </c>
      <c r="Q88" s="742">
        <v>133.94999999999999</v>
      </c>
      <c r="R88" s="711" t="s">
        <v>1039</v>
      </c>
      <c r="S88" s="744">
        <v>119</v>
      </c>
      <c r="T88" s="711" t="s">
        <v>1040</v>
      </c>
      <c r="U88" s="732">
        <v>168.05</v>
      </c>
      <c r="V88" s="710" t="s">
        <v>1041</v>
      </c>
      <c r="W88" s="744">
        <v>108.6</v>
      </c>
      <c r="X88" s="711" t="s">
        <v>1632</v>
      </c>
      <c r="Y88" s="750">
        <v>120.8</v>
      </c>
      <c r="Z88" s="753">
        <f t="shared" si="1"/>
        <v>1414.9499999999998</v>
      </c>
    </row>
    <row r="89" spans="1:26" x14ac:dyDescent="0.2">
      <c r="A89" s="697" t="s">
        <v>1042</v>
      </c>
      <c r="B89" s="246" t="s">
        <v>1043</v>
      </c>
      <c r="C89" s="693">
        <v>4659122</v>
      </c>
      <c r="D89" s="711" t="s">
        <v>1044</v>
      </c>
      <c r="E89" s="732">
        <v>85.45</v>
      </c>
      <c r="F89" s="711" t="s">
        <v>1045</v>
      </c>
      <c r="G89" s="732">
        <v>86.75</v>
      </c>
      <c r="H89" s="711" t="s">
        <v>1046</v>
      </c>
      <c r="I89" s="732">
        <v>85.4</v>
      </c>
      <c r="J89" s="711" t="s">
        <v>1047</v>
      </c>
      <c r="K89" s="732">
        <v>90</v>
      </c>
      <c r="L89" s="711" t="s">
        <v>1048</v>
      </c>
      <c r="M89" s="740">
        <v>93.5</v>
      </c>
      <c r="N89" s="711" t="s">
        <v>1049</v>
      </c>
      <c r="O89" s="740">
        <v>86.75</v>
      </c>
      <c r="P89" s="711" t="s">
        <v>1050</v>
      </c>
      <c r="Q89" s="742">
        <v>86.3</v>
      </c>
      <c r="R89" s="711" t="s">
        <v>1051</v>
      </c>
      <c r="S89" s="744">
        <v>84.3</v>
      </c>
      <c r="T89" s="711" t="s">
        <v>1052</v>
      </c>
      <c r="U89" s="732">
        <v>87.85</v>
      </c>
      <c r="V89" s="710" t="s">
        <v>1053</v>
      </c>
      <c r="W89" s="744">
        <v>86.6</v>
      </c>
      <c r="X89" s="711" t="s">
        <v>1571</v>
      </c>
      <c r="Y89" s="750">
        <v>84</v>
      </c>
      <c r="Z89" s="753">
        <f t="shared" si="1"/>
        <v>956.9</v>
      </c>
    </row>
    <row r="90" spans="1:26" x14ac:dyDescent="0.2">
      <c r="A90" s="697" t="s">
        <v>1054</v>
      </c>
      <c r="B90" s="246" t="s">
        <v>1055</v>
      </c>
      <c r="C90" s="693">
        <v>4534577</v>
      </c>
      <c r="D90" s="711" t="s">
        <v>1056</v>
      </c>
      <c r="E90" s="732">
        <v>96.35</v>
      </c>
      <c r="F90" s="711" t="s">
        <v>1057</v>
      </c>
      <c r="G90" s="732">
        <v>102.1</v>
      </c>
      <c r="H90" s="711" t="s">
        <v>1058</v>
      </c>
      <c r="I90" s="732">
        <v>71.05</v>
      </c>
      <c r="J90" s="711" t="s">
        <v>1059</v>
      </c>
      <c r="K90" s="732">
        <v>67.900000000000006</v>
      </c>
      <c r="L90" s="711" t="s">
        <v>1060</v>
      </c>
      <c r="M90" s="740">
        <v>56.7</v>
      </c>
      <c r="N90" s="711" t="s">
        <v>1061</v>
      </c>
      <c r="O90" s="740">
        <v>53.2</v>
      </c>
      <c r="P90" s="711" t="s">
        <v>1062</v>
      </c>
      <c r="Q90" s="742">
        <v>52.45</v>
      </c>
      <c r="R90" s="711" t="s">
        <v>1063</v>
      </c>
      <c r="S90" s="744">
        <v>53.4</v>
      </c>
      <c r="T90" s="711" t="s">
        <v>1064</v>
      </c>
      <c r="U90" s="732">
        <v>47.85</v>
      </c>
      <c r="V90" s="710" t="s">
        <v>1065</v>
      </c>
      <c r="W90" s="744">
        <v>45.05</v>
      </c>
      <c r="X90" s="711" t="s">
        <v>1567</v>
      </c>
      <c r="Y90" s="750">
        <v>40.799999999999997</v>
      </c>
      <c r="Z90" s="753">
        <f t="shared" si="1"/>
        <v>686.84999999999991</v>
      </c>
    </row>
    <row r="91" spans="1:26" x14ac:dyDescent="0.2">
      <c r="A91" s="697" t="s">
        <v>1066</v>
      </c>
      <c r="B91" s="246" t="s">
        <v>1067</v>
      </c>
      <c r="C91" s="693">
        <v>4530799</v>
      </c>
      <c r="D91" s="711" t="s">
        <v>1068</v>
      </c>
      <c r="E91" s="732">
        <v>58.2</v>
      </c>
      <c r="F91" s="711" t="s">
        <v>1069</v>
      </c>
      <c r="G91" s="732">
        <v>49.7</v>
      </c>
      <c r="H91" s="711" t="s">
        <v>1070</v>
      </c>
      <c r="I91" s="732">
        <v>45.35</v>
      </c>
      <c r="J91" s="711" t="s">
        <v>1071</v>
      </c>
      <c r="K91" s="732">
        <v>53.2</v>
      </c>
      <c r="L91" s="711" t="s">
        <v>1072</v>
      </c>
      <c r="M91" s="740">
        <v>52.8</v>
      </c>
      <c r="N91" s="711" t="s">
        <v>1073</v>
      </c>
      <c r="O91" s="740">
        <v>53.4</v>
      </c>
      <c r="P91" s="711" t="s">
        <v>1074</v>
      </c>
      <c r="Q91" s="742">
        <v>47.75</v>
      </c>
      <c r="R91" s="711" t="s">
        <v>1075</v>
      </c>
      <c r="S91" s="744">
        <v>58.05</v>
      </c>
      <c r="T91" s="711" t="s">
        <v>1076</v>
      </c>
      <c r="U91" s="732">
        <v>70.95</v>
      </c>
      <c r="V91" s="710" t="s">
        <v>1077</v>
      </c>
      <c r="W91" s="744">
        <v>63.9</v>
      </c>
      <c r="X91" s="711" t="s">
        <v>1584</v>
      </c>
      <c r="Y91" s="750">
        <v>59.2</v>
      </c>
      <c r="Z91" s="753">
        <f t="shared" si="1"/>
        <v>612.5</v>
      </c>
    </row>
    <row r="92" spans="1:26" x14ac:dyDescent="0.2">
      <c r="A92" s="697" t="s">
        <v>1078</v>
      </c>
      <c r="B92" s="246" t="s">
        <v>1079</v>
      </c>
      <c r="C92" s="693">
        <v>4537884</v>
      </c>
      <c r="D92" s="711" t="s">
        <v>1080</v>
      </c>
      <c r="E92" s="732">
        <v>120.7</v>
      </c>
      <c r="F92" s="711" t="s">
        <v>1081</v>
      </c>
      <c r="G92" s="732">
        <v>158.9</v>
      </c>
      <c r="H92" s="711" t="s">
        <v>1082</v>
      </c>
      <c r="I92" s="732">
        <v>105.7</v>
      </c>
      <c r="J92" s="711" t="s">
        <v>1083</v>
      </c>
      <c r="K92" s="732">
        <v>130.65</v>
      </c>
      <c r="L92" s="711" t="s">
        <v>1084</v>
      </c>
      <c r="M92" s="740">
        <v>133.9</v>
      </c>
      <c r="N92" s="711" t="s">
        <v>1085</v>
      </c>
      <c r="O92" s="740">
        <v>119.65</v>
      </c>
      <c r="P92" s="711" t="s">
        <v>1086</v>
      </c>
      <c r="Q92" s="742">
        <v>108.75</v>
      </c>
      <c r="R92" s="711" t="s">
        <v>1087</v>
      </c>
      <c r="S92" s="744">
        <v>110.3</v>
      </c>
      <c r="T92" s="711" t="s">
        <v>1088</v>
      </c>
      <c r="U92" s="732">
        <v>137.19999999999999</v>
      </c>
      <c r="V92" s="710" t="s">
        <v>1089</v>
      </c>
      <c r="W92" s="744">
        <v>123.45</v>
      </c>
      <c r="X92" s="711" t="s">
        <v>1564</v>
      </c>
      <c r="Y92" s="750">
        <v>127.45</v>
      </c>
      <c r="Z92" s="753">
        <f t="shared" si="1"/>
        <v>1376.65</v>
      </c>
    </row>
    <row r="93" spans="1:26" x14ac:dyDescent="0.2">
      <c r="A93" s="697" t="s">
        <v>1090</v>
      </c>
      <c r="B93" s="246" t="s">
        <v>1091</v>
      </c>
      <c r="C93" s="693">
        <v>4537934</v>
      </c>
      <c r="D93" s="711" t="s">
        <v>1092</v>
      </c>
      <c r="E93" s="732">
        <v>65.55</v>
      </c>
      <c r="F93" s="711" t="s">
        <v>1093</v>
      </c>
      <c r="G93" s="732">
        <v>60.9</v>
      </c>
      <c r="H93" s="711" t="s">
        <v>1094</v>
      </c>
      <c r="I93" s="732">
        <v>59.45</v>
      </c>
      <c r="J93" s="711" t="s">
        <v>1095</v>
      </c>
      <c r="K93" s="732">
        <v>63.65</v>
      </c>
      <c r="L93" s="711" t="s">
        <v>1096</v>
      </c>
      <c r="M93" s="740">
        <v>65</v>
      </c>
      <c r="N93" s="711" t="s">
        <v>1097</v>
      </c>
      <c r="O93" s="740">
        <v>69.849999999999994</v>
      </c>
      <c r="P93" s="711" t="s">
        <v>1098</v>
      </c>
      <c r="Q93" s="742">
        <v>64.099999999999994</v>
      </c>
      <c r="R93" s="711" t="s">
        <v>1099</v>
      </c>
      <c r="S93" s="744">
        <v>62.85</v>
      </c>
      <c r="T93" s="711" t="s">
        <v>1100</v>
      </c>
      <c r="U93" s="732">
        <v>75.349999999999994</v>
      </c>
      <c r="V93" s="710" t="s">
        <v>1101</v>
      </c>
      <c r="W93" s="744">
        <v>66.900000000000006</v>
      </c>
      <c r="X93" s="711" t="s">
        <v>1641</v>
      </c>
      <c r="Y93" s="750">
        <v>68.7</v>
      </c>
      <c r="Z93" s="753">
        <f t="shared" si="1"/>
        <v>722.30000000000007</v>
      </c>
    </row>
    <row r="94" spans="1:26" x14ac:dyDescent="0.2">
      <c r="A94" s="697" t="s">
        <v>1102</v>
      </c>
      <c r="B94" s="246" t="s">
        <v>1103</v>
      </c>
      <c r="C94" s="693">
        <v>4656265</v>
      </c>
      <c r="D94" s="711" t="s">
        <v>1104</v>
      </c>
      <c r="E94" s="732">
        <v>47.95</v>
      </c>
      <c r="F94" s="711" t="s">
        <v>1105</v>
      </c>
      <c r="G94" s="732">
        <v>47.9</v>
      </c>
      <c r="H94" s="711" t="s">
        <v>1106</v>
      </c>
      <c r="I94" s="732">
        <v>48</v>
      </c>
      <c r="J94" s="711" t="s">
        <v>1107</v>
      </c>
      <c r="K94" s="732">
        <v>47.95</v>
      </c>
      <c r="L94" s="711" t="s">
        <v>1108</v>
      </c>
      <c r="M94" s="740">
        <v>48</v>
      </c>
      <c r="N94" s="711" t="s">
        <v>1109</v>
      </c>
      <c r="O94" s="740">
        <v>48</v>
      </c>
      <c r="P94" s="711" t="s">
        <v>1110</v>
      </c>
      <c r="Q94" s="742">
        <v>48</v>
      </c>
      <c r="R94" s="711" t="s">
        <v>1111</v>
      </c>
      <c r="S94" s="744">
        <v>48</v>
      </c>
      <c r="T94" s="711" t="s">
        <v>1112</v>
      </c>
      <c r="U94" s="732">
        <v>47.95</v>
      </c>
      <c r="V94" s="710" t="s">
        <v>1113</v>
      </c>
      <c r="W94" s="744">
        <v>48</v>
      </c>
      <c r="X94" s="711" t="s">
        <v>1585</v>
      </c>
      <c r="Y94" s="750">
        <v>48</v>
      </c>
      <c r="Z94" s="753">
        <f t="shared" si="1"/>
        <v>527.75</v>
      </c>
    </row>
    <row r="95" spans="1:26" x14ac:dyDescent="0.2">
      <c r="A95" s="697" t="s">
        <v>1114</v>
      </c>
      <c r="B95" s="246" t="s">
        <v>1115</v>
      </c>
      <c r="C95" s="693">
        <v>4654368</v>
      </c>
      <c r="D95" s="711" t="s">
        <v>1116</v>
      </c>
      <c r="E95" s="732">
        <v>66.150000000000006</v>
      </c>
      <c r="F95" s="711" t="s">
        <v>1117</v>
      </c>
      <c r="G95" s="732">
        <v>48.15</v>
      </c>
      <c r="H95" s="711" t="s">
        <v>1118</v>
      </c>
      <c r="I95" s="732">
        <v>46.35</v>
      </c>
      <c r="J95" s="711" t="s">
        <v>1119</v>
      </c>
      <c r="K95" s="732">
        <v>68.95</v>
      </c>
      <c r="L95" s="711" t="s">
        <v>1120</v>
      </c>
      <c r="M95" s="740">
        <v>58.85</v>
      </c>
      <c r="N95" s="711" t="s">
        <v>1121</v>
      </c>
      <c r="O95" s="740">
        <v>60.3</v>
      </c>
      <c r="P95" s="711" t="s">
        <v>1122</v>
      </c>
      <c r="Q95" s="742">
        <v>51.55</v>
      </c>
      <c r="R95" s="711" t="s">
        <v>1123</v>
      </c>
      <c r="S95" s="744">
        <v>52.5</v>
      </c>
      <c r="T95" s="711" t="s">
        <v>1124</v>
      </c>
      <c r="U95" s="732">
        <v>64.7</v>
      </c>
      <c r="V95" s="710" t="s">
        <v>1125</v>
      </c>
      <c r="W95" s="744">
        <v>59.85</v>
      </c>
      <c r="X95" s="711" t="s">
        <v>1619</v>
      </c>
      <c r="Y95" s="750">
        <v>40.049999999999997</v>
      </c>
      <c r="Z95" s="753">
        <f t="shared" si="1"/>
        <v>617.40000000000009</v>
      </c>
    </row>
    <row r="96" spans="1:26" x14ac:dyDescent="0.2">
      <c r="A96" s="697" t="s">
        <v>1126</v>
      </c>
      <c r="B96" s="246" t="s">
        <v>1127</v>
      </c>
      <c r="C96" s="693">
        <v>4533940</v>
      </c>
      <c r="D96" s="711" t="s">
        <v>1128</v>
      </c>
      <c r="E96" s="732">
        <v>0</v>
      </c>
      <c r="F96" s="711" t="s">
        <v>1129</v>
      </c>
      <c r="G96" s="732">
        <v>115.35</v>
      </c>
      <c r="H96" s="715" t="s">
        <v>1130</v>
      </c>
      <c r="I96" s="732">
        <v>280</v>
      </c>
      <c r="J96" s="711" t="s">
        <v>1131</v>
      </c>
      <c r="K96" s="732">
        <v>280</v>
      </c>
      <c r="L96" s="711" t="s">
        <v>1132</v>
      </c>
      <c r="M96" s="740">
        <v>269.75</v>
      </c>
      <c r="N96" s="711" t="s">
        <v>1133</v>
      </c>
      <c r="O96" s="740">
        <v>280</v>
      </c>
      <c r="P96" s="711" t="s">
        <v>1134</v>
      </c>
      <c r="Q96" s="742">
        <v>279.95</v>
      </c>
      <c r="R96" s="711" t="s">
        <v>1135</v>
      </c>
      <c r="S96" s="745">
        <v>280</v>
      </c>
      <c r="T96" s="711" t="s">
        <v>1136</v>
      </c>
      <c r="U96" s="733">
        <v>280</v>
      </c>
      <c r="V96" s="710" t="s">
        <v>1137</v>
      </c>
      <c r="W96" s="745">
        <v>280</v>
      </c>
      <c r="X96" s="711" t="s">
        <v>1636</v>
      </c>
      <c r="Y96" s="750">
        <v>280</v>
      </c>
      <c r="Z96" s="753">
        <f t="shared" si="1"/>
        <v>2625.05</v>
      </c>
    </row>
    <row r="97" spans="1:26" s="709" customFormat="1" ht="19.5" customHeight="1" x14ac:dyDescent="0.15">
      <c r="A97" s="754"/>
      <c r="B97" s="755"/>
      <c r="C97" s="756"/>
      <c r="D97" s="712"/>
      <c r="E97" s="716">
        <f>SUM(E8:E96)</f>
        <v>10201.900000000005</v>
      </c>
      <c r="F97" s="712" t="s">
        <v>1138</v>
      </c>
      <c r="G97" s="716">
        <f>SUM(G8:G96)</f>
        <v>10201.449999999999</v>
      </c>
      <c r="H97" s="716"/>
      <c r="I97" s="716">
        <f>SUM(I8:I96)</f>
        <v>9947.65</v>
      </c>
      <c r="J97" s="712" t="s">
        <v>1139</v>
      </c>
      <c r="K97" s="716">
        <f>SUM(K8:K96)</f>
        <v>10368.900000000005</v>
      </c>
      <c r="L97" s="712" t="s">
        <v>1139</v>
      </c>
      <c r="M97" s="761">
        <f>SUM(M8:M96)</f>
        <v>10064.452000000003</v>
      </c>
      <c r="N97" s="712" t="s">
        <v>1139</v>
      </c>
      <c r="O97" s="761">
        <f>SUM(O8:O96)</f>
        <v>10164.550000000005</v>
      </c>
      <c r="P97" s="712" t="s">
        <v>1139</v>
      </c>
      <c r="Q97" s="758">
        <f>SUM(Q8:Q96)</f>
        <v>10030.600000000002</v>
      </c>
      <c r="R97" s="720"/>
      <c r="S97" s="715">
        <f>SUM(S8:S96)</f>
        <v>10076.399999999998</v>
      </c>
      <c r="T97" s="720"/>
      <c r="U97" s="715">
        <f>SUM(U8:U96)</f>
        <v>10024.552000000005</v>
      </c>
      <c r="V97" s="759"/>
      <c r="W97" s="760">
        <f>SUM(W8:W96)</f>
        <v>9877.9800000000014</v>
      </c>
      <c r="X97" s="711"/>
      <c r="Y97" s="757">
        <f>SUM(Y8:Y96)</f>
        <v>10026.700000000003</v>
      </c>
      <c r="Z97" s="715">
        <f t="shared" ref="Z97" si="2">SUM(E97+G97+I97+K97+M97+O97+Q97+S97+U97+W97)</f>
        <v>100958.43400000002</v>
      </c>
    </row>
    <row r="98" spans="1:26" x14ac:dyDescent="0.2">
      <c r="A98" s="700"/>
      <c r="B98" s="701"/>
      <c r="C98" s="702"/>
      <c r="D98" s="711" t="s">
        <v>46</v>
      </c>
      <c r="E98" s="732" t="s">
        <v>1140</v>
      </c>
      <c r="F98" s="711" t="s">
        <v>28</v>
      </c>
      <c r="G98" s="732" t="s">
        <v>1141</v>
      </c>
      <c r="H98" s="711" t="s">
        <v>32</v>
      </c>
      <c r="I98" s="732" t="s">
        <v>74</v>
      </c>
      <c r="J98" s="711" t="s">
        <v>39</v>
      </c>
      <c r="K98" s="732" t="s">
        <v>1142</v>
      </c>
      <c r="L98" s="711" t="s">
        <v>43</v>
      </c>
      <c r="M98" s="732" t="s">
        <v>1143</v>
      </c>
      <c r="N98" s="711" t="s">
        <v>48</v>
      </c>
      <c r="O98" s="732" t="s">
        <v>1144</v>
      </c>
      <c r="P98" s="711" t="s">
        <v>49</v>
      </c>
      <c r="Q98" s="732" t="s">
        <v>1145</v>
      </c>
      <c r="R98" s="712" t="s">
        <v>50</v>
      </c>
      <c r="S98" s="733" t="s">
        <v>1146</v>
      </c>
      <c r="T98" s="711" t="s">
        <v>80</v>
      </c>
      <c r="U98" s="746" t="s">
        <v>1147</v>
      </c>
      <c r="V98" s="722" t="s">
        <v>56</v>
      </c>
      <c r="W98" s="748" t="s">
        <v>1148</v>
      </c>
      <c r="X98" s="726"/>
      <c r="Y98" s="752" t="s">
        <v>1672</v>
      </c>
      <c r="Z98" s="746"/>
    </row>
    <row r="99" spans="1:26" x14ac:dyDescent="0.2">
      <c r="A99" s="703" t="s">
        <v>1149</v>
      </c>
      <c r="B99" s="704"/>
      <c r="C99" s="705"/>
      <c r="D99" s="713" t="s">
        <v>1150</v>
      </c>
      <c r="E99" s="734"/>
      <c r="F99" s="713" t="s">
        <v>1151</v>
      </c>
      <c r="G99" s="734" t="s">
        <v>1152</v>
      </c>
      <c r="H99" s="717" t="s">
        <v>1153</v>
      </c>
      <c r="I99" s="734"/>
      <c r="J99" s="713" t="s">
        <v>1154</v>
      </c>
      <c r="K99" s="734"/>
      <c r="L99" s="713" t="s">
        <v>1155</v>
      </c>
      <c r="M99" s="734"/>
      <c r="N99" s="713" t="s">
        <v>1156</v>
      </c>
      <c r="O99" s="734"/>
      <c r="P99" s="713" t="s">
        <v>1157</v>
      </c>
      <c r="Q99" s="734"/>
      <c r="R99" s="713" t="s">
        <v>1158</v>
      </c>
      <c r="S99" s="734"/>
      <c r="T99" s="721" t="s">
        <v>1159</v>
      </c>
      <c r="U99" s="747"/>
      <c r="V99" s="723" t="s">
        <v>1160</v>
      </c>
      <c r="W99" s="749"/>
      <c r="X99" s="727" t="s">
        <v>1673</v>
      </c>
      <c r="Y99" s="749"/>
      <c r="Z99" s="746"/>
    </row>
    <row r="100" spans="1:26" x14ac:dyDescent="0.2">
      <c r="A100" s="706"/>
      <c r="B100" s="707"/>
      <c r="C100" s="708"/>
      <c r="D100" s="714"/>
      <c r="E100" s="735"/>
      <c r="F100" s="714"/>
      <c r="G100" s="735"/>
    </row>
    <row r="101" spans="1:26" x14ac:dyDescent="0.2">
      <c r="A101" s="890" t="s">
        <v>1776</v>
      </c>
      <c r="B101" s="891"/>
      <c r="C101" s="891"/>
      <c r="D101" s="891"/>
      <c r="E101" s="891"/>
      <c r="F101" s="891"/>
      <c r="G101" s="735"/>
    </row>
    <row r="102" spans="1:26" x14ac:dyDescent="0.2">
      <c r="A102" s="706"/>
      <c r="B102" s="707"/>
      <c r="C102" s="708"/>
      <c r="D102" s="714"/>
      <c r="E102" s="735"/>
      <c r="F102" s="714"/>
      <c r="G102" s="735"/>
    </row>
    <row r="103" spans="1:26" x14ac:dyDescent="0.2">
      <c r="A103" s="706"/>
      <c r="B103" s="707"/>
      <c r="C103" s="708"/>
      <c r="D103" s="714"/>
      <c r="E103" s="735"/>
      <c r="F103" s="714"/>
      <c r="G103" s="735"/>
    </row>
    <row r="104" spans="1:26" x14ac:dyDescent="0.2">
      <c r="A104" s="706"/>
      <c r="B104" s="707"/>
      <c r="C104" s="708"/>
      <c r="D104" s="714"/>
      <c r="E104" s="735"/>
      <c r="F104" s="714"/>
      <c r="G104" s="735"/>
    </row>
    <row r="105" spans="1:26" x14ac:dyDescent="0.2">
      <c r="A105" s="706"/>
      <c r="B105" s="707"/>
      <c r="C105" s="708"/>
      <c r="D105" s="714"/>
      <c r="E105" s="735"/>
      <c r="F105" s="714"/>
      <c r="G105" s="735"/>
    </row>
    <row r="106" spans="1:26" x14ac:dyDescent="0.2">
      <c r="A106" s="706"/>
      <c r="B106" s="707"/>
      <c r="C106" s="708"/>
      <c r="D106" s="714"/>
      <c r="E106" s="735"/>
      <c r="F106" s="714"/>
      <c r="G106" s="735"/>
    </row>
    <row r="107" spans="1:26" x14ac:dyDescent="0.2">
      <c r="A107" s="706"/>
      <c r="B107" s="707"/>
      <c r="C107" s="708"/>
      <c r="D107" s="714"/>
      <c r="E107" s="735"/>
      <c r="F107" s="714"/>
      <c r="G107" s="735"/>
    </row>
    <row r="108" spans="1:26" x14ac:dyDescent="0.2">
      <c r="A108" s="706"/>
      <c r="B108" s="707"/>
      <c r="C108" s="708"/>
      <c r="D108" s="714"/>
      <c r="E108" s="735"/>
      <c r="F108" s="714"/>
      <c r="G108" s="735"/>
    </row>
    <row r="109" spans="1:26" x14ac:dyDescent="0.2">
      <c r="A109" s="706"/>
      <c r="B109" s="707"/>
      <c r="C109" s="708"/>
      <c r="D109" s="714"/>
      <c r="E109" s="735"/>
      <c r="F109" s="714"/>
      <c r="G109" s="735"/>
    </row>
    <row r="110" spans="1:26" x14ac:dyDescent="0.2">
      <c r="A110" s="706"/>
      <c r="B110" s="707"/>
      <c r="C110" s="708"/>
      <c r="D110" s="714"/>
      <c r="E110" s="735"/>
      <c r="F110" s="714"/>
      <c r="G110" s="735"/>
    </row>
    <row r="111" spans="1:26" x14ac:dyDescent="0.2">
      <c r="A111" s="706"/>
      <c r="B111" s="707"/>
      <c r="C111" s="708"/>
      <c r="D111" s="714"/>
      <c r="E111" s="735"/>
      <c r="F111" s="714"/>
      <c r="G111" s="735"/>
    </row>
    <row r="112" spans="1:26" x14ac:dyDescent="0.2">
      <c r="A112" s="706"/>
      <c r="B112" s="707"/>
      <c r="C112" s="708"/>
      <c r="D112" s="714"/>
      <c r="E112" s="735"/>
      <c r="F112" s="714"/>
      <c r="G112" s="735"/>
    </row>
    <row r="524" spans="1:16" x14ac:dyDescent="0.2">
      <c r="A524" s="39"/>
      <c r="C524" s="39"/>
      <c r="E524" s="729"/>
      <c r="G524" s="729"/>
      <c r="I524" s="730" t="s">
        <v>1161</v>
      </c>
    </row>
    <row r="526" spans="1:16" x14ac:dyDescent="0.2">
      <c r="A526" s="39"/>
      <c r="C526" s="39"/>
      <c r="E526" s="729"/>
      <c r="G526" s="729"/>
      <c r="J526" s="709" t="s">
        <v>1162</v>
      </c>
      <c r="L526" s="709" t="s">
        <v>1162</v>
      </c>
      <c r="N526" s="709" t="s">
        <v>1162</v>
      </c>
      <c r="P526" s="709" t="s">
        <v>1162</v>
      </c>
    </row>
    <row r="869" spans="1:17" x14ac:dyDescent="0.2">
      <c r="A869" s="39"/>
      <c r="C869" s="39"/>
      <c r="E869" s="729"/>
      <c r="G869" s="729"/>
      <c r="I869" s="729"/>
      <c r="K869" s="730" t="s">
        <v>1163</v>
      </c>
      <c r="M869" s="730" t="s">
        <v>1163</v>
      </c>
      <c r="O869" s="730" t="s">
        <v>1163</v>
      </c>
      <c r="Q869" s="730" t="s">
        <v>1163</v>
      </c>
    </row>
  </sheetData>
  <mergeCells count="2">
    <mergeCell ref="B4:K4"/>
    <mergeCell ref="A101:F101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M40"/>
  <sheetViews>
    <sheetView workbookViewId="0">
      <selection activeCell="F36" sqref="F36"/>
    </sheetView>
  </sheetViews>
  <sheetFormatPr baseColWidth="10" defaultRowHeight="15" x14ac:dyDescent="0.25"/>
  <cols>
    <col min="1" max="1" width="9.140625" customWidth="1"/>
    <col min="2" max="2" width="7.140625" customWidth="1"/>
    <col min="3" max="3" width="8.7109375" customWidth="1"/>
    <col min="4" max="4" width="11" customWidth="1"/>
    <col min="5" max="5" width="12" customWidth="1"/>
    <col min="6" max="6" width="11.85546875" customWidth="1"/>
    <col min="7" max="7" width="22.28515625" customWidth="1"/>
    <col min="8" max="8" width="8.5703125" customWidth="1"/>
    <col min="9" max="9" width="9.140625" customWidth="1"/>
    <col min="10" max="10" width="6.5703125" customWidth="1"/>
    <col min="11" max="11" width="4.85546875" customWidth="1"/>
    <col min="12" max="12" width="7.7109375" customWidth="1"/>
    <col min="13" max="13" width="8.42578125" customWidth="1"/>
  </cols>
  <sheetData>
    <row r="1" spans="1:13" x14ac:dyDescent="0.25">
      <c r="C1" s="610"/>
      <c r="D1" s="611"/>
      <c r="E1" s="612"/>
      <c r="F1" s="612"/>
      <c r="G1" s="613"/>
      <c r="H1" s="46"/>
    </row>
    <row r="2" spans="1:13" x14ac:dyDescent="0.25">
      <c r="C2" s="610"/>
      <c r="D2" s="611"/>
      <c r="E2" s="614" t="s">
        <v>19</v>
      </c>
      <c r="F2" s="612"/>
      <c r="G2" s="613"/>
      <c r="H2" s="46"/>
    </row>
    <row r="3" spans="1:13" x14ac:dyDescent="0.25">
      <c r="C3" s="610"/>
      <c r="D3" s="611"/>
      <c r="E3" s="615" t="s">
        <v>1674</v>
      </c>
      <c r="F3" s="612"/>
      <c r="G3" s="613"/>
      <c r="H3" s="46"/>
    </row>
    <row r="4" spans="1:13" x14ac:dyDescent="0.25">
      <c r="C4" s="610"/>
      <c r="D4" s="611"/>
      <c r="E4" s="615"/>
      <c r="F4" s="612"/>
      <c r="G4" s="613"/>
      <c r="H4" s="46"/>
    </row>
    <row r="5" spans="1:13" x14ac:dyDescent="0.25">
      <c r="B5" s="612" t="s">
        <v>1675</v>
      </c>
      <c r="C5" s="610"/>
      <c r="D5" s="611"/>
      <c r="E5" s="615"/>
      <c r="F5" s="612"/>
      <c r="G5" s="613"/>
      <c r="H5" s="46"/>
    </row>
    <row r="6" spans="1:13" x14ac:dyDescent="0.25">
      <c r="C6" s="612" t="s">
        <v>1676</v>
      </c>
      <c r="G6" s="612" t="s">
        <v>1179</v>
      </c>
      <c r="H6" s="615" t="s">
        <v>1677</v>
      </c>
    </row>
    <row r="7" spans="1:13" ht="23.25" x14ac:dyDescent="0.35">
      <c r="C7" s="610"/>
      <c r="D7" s="611"/>
      <c r="E7" s="672">
        <v>2017</v>
      </c>
      <c r="F7" s="612"/>
      <c r="G7" s="613"/>
      <c r="H7" s="46"/>
    </row>
    <row r="8" spans="1:13" x14ac:dyDescent="0.25">
      <c r="B8" s="99"/>
      <c r="C8" s="313"/>
      <c r="D8" s="632"/>
      <c r="E8" s="629"/>
      <c r="F8" s="620"/>
      <c r="G8" s="680" t="s">
        <v>1772</v>
      </c>
      <c r="H8" s="225">
        <v>7100</v>
      </c>
      <c r="I8" s="99"/>
      <c r="J8" s="99"/>
      <c r="K8" s="99"/>
      <c r="L8" s="99"/>
      <c r="M8" s="99"/>
    </row>
    <row r="9" spans="1:13" hidden="1" x14ac:dyDescent="0.25">
      <c r="C9" s="610"/>
      <c r="D9" s="611"/>
      <c r="E9" s="615"/>
      <c r="F9" s="612"/>
      <c r="G9" s="613"/>
      <c r="H9" s="46"/>
    </row>
    <row r="10" spans="1:13" hidden="1" x14ac:dyDescent="0.25">
      <c r="C10" s="610"/>
      <c r="D10" s="611"/>
      <c r="E10" s="615"/>
      <c r="F10" s="612"/>
      <c r="G10" s="613"/>
      <c r="H10" s="46"/>
    </row>
    <row r="11" spans="1:13" hidden="1" x14ac:dyDescent="0.25">
      <c r="C11" s="610"/>
      <c r="D11" s="611"/>
      <c r="E11" s="612"/>
      <c r="F11" s="612"/>
      <c r="G11" s="613"/>
      <c r="H11" s="46"/>
    </row>
    <row r="12" spans="1:13" hidden="1" x14ac:dyDescent="0.25">
      <c r="D12" s="2"/>
      <c r="F12" s="612"/>
      <c r="H12" s="46"/>
    </row>
    <row r="13" spans="1:13" ht="23.25" hidden="1" x14ac:dyDescent="0.35">
      <c r="D13" s="2"/>
      <c r="E13" s="616">
        <v>2016</v>
      </c>
      <c r="F13" s="612"/>
      <c r="H13" s="46"/>
    </row>
    <row r="14" spans="1:13" s="617" customFormat="1" ht="11.25" hidden="1" x14ac:dyDescent="0.2">
      <c r="B14" s="618" t="s">
        <v>1678</v>
      </c>
      <c r="C14" s="618" t="s">
        <v>21</v>
      </c>
      <c r="D14" s="618" t="s">
        <v>1679</v>
      </c>
      <c r="E14" s="618" t="s">
        <v>1680</v>
      </c>
      <c r="F14" s="618" t="s">
        <v>1681</v>
      </c>
      <c r="G14" s="618" t="s">
        <v>1682</v>
      </c>
      <c r="H14" s="619" t="s">
        <v>4</v>
      </c>
      <c r="I14" s="617" t="s">
        <v>1179</v>
      </c>
      <c r="J14" s="618" t="s">
        <v>44</v>
      </c>
    </row>
    <row r="15" spans="1:13" hidden="1" x14ac:dyDescent="0.25">
      <c r="A15" s="610">
        <v>42530</v>
      </c>
      <c r="B15" s="612" t="s">
        <v>1683</v>
      </c>
      <c r="C15" s="610">
        <v>42465</v>
      </c>
      <c r="D15" s="611">
        <v>42500</v>
      </c>
      <c r="E15" s="620" t="s">
        <v>1684</v>
      </c>
      <c r="F15" s="620" t="s">
        <v>1685</v>
      </c>
      <c r="G15" s="621">
        <v>42461</v>
      </c>
      <c r="H15" s="225">
        <v>1825.62</v>
      </c>
      <c r="J15" s="120">
        <v>3585</v>
      </c>
    </row>
    <row r="16" spans="1:13" hidden="1" x14ac:dyDescent="0.25">
      <c r="A16" s="610">
        <v>42530</v>
      </c>
      <c r="B16" s="612" t="s">
        <v>1683</v>
      </c>
      <c r="C16" s="610">
        <v>42495</v>
      </c>
      <c r="D16" s="611">
        <v>42531</v>
      </c>
      <c r="E16" s="620" t="s">
        <v>1684</v>
      </c>
      <c r="F16" s="620" t="s">
        <v>1686</v>
      </c>
      <c r="G16" s="621">
        <v>42491</v>
      </c>
      <c r="H16" s="225">
        <v>559.98</v>
      </c>
      <c r="J16" s="120">
        <v>3585</v>
      </c>
    </row>
    <row r="17" spans="1:13" hidden="1" x14ac:dyDescent="0.25">
      <c r="A17" s="610">
        <v>42542</v>
      </c>
      <c r="B17" s="612" t="s">
        <v>1687</v>
      </c>
      <c r="C17" s="610">
        <v>42526</v>
      </c>
      <c r="D17" s="611">
        <v>42561</v>
      </c>
      <c r="E17" s="620" t="s">
        <v>1684</v>
      </c>
      <c r="F17" s="620" t="s">
        <v>1688</v>
      </c>
      <c r="G17" s="622">
        <v>42522</v>
      </c>
      <c r="H17" s="225">
        <v>559.98</v>
      </c>
      <c r="J17" s="120">
        <v>3585</v>
      </c>
    </row>
    <row r="18" spans="1:13" hidden="1" x14ac:dyDescent="0.25">
      <c r="A18" s="610">
        <v>42573</v>
      </c>
      <c r="B18" s="612" t="s">
        <v>1687</v>
      </c>
      <c r="C18" s="610">
        <v>42556</v>
      </c>
      <c r="D18" s="611">
        <v>42592</v>
      </c>
      <c r="E18" s="620" t="s">
        <v>1689</v>
      </c>
      <c r="F18" s="620" t="s">
        <v>1690</v>
      </c>
      <c r="G18" s="622">
        <v>42552</v>
      </c>
      <c r="H18" s="225">
        <v>559.98</v>
      </c>
      <c r="J18" s="120">
        <v>3585</v>
      </c>
    </row>
    <row r="19" spans="1:13" hidden="1" x14ac:dyDescent="0.25">
      <c r="A19" s="610">
        <v>42607</v>
      </c>
      <c r="B19" s="612" t="s">
        <v>1687</v>
      </c>
      <c r="C19" s="610">
        <v>42587</v>
      </c>
      <c r="D19" s="611">
        <v>42623</v>
      </c>
      <c r="E19" s="620" t="s">
        <v>1689</v>
      </c>
      <c r="F19" s="620" t="s">
        <v>1691</v>
      </c>
      <c r="G19" s="313">
        <v>42583</v>
      </c>
      <c r="H19" s="225">
        <v>559.98</v>
      </c>
      <c r="J19" s="120">
        <v>3865</v>
      </c>
    </row>
    <row r="20" spans="1:13" hidden="1" x14ac:dyDescent="0.25">
      <c r="A20" s="610">
        <v>42632</v>
      </c>
      <c r="B20" s="612" t="s">
        <v>1687</v>
      </c>
      <c r="C20" s="610">
        <v>42618</v>
      </c>
      <c r="D20" s="611">
        <v>42653</v>
      </c>
      <c r="E20" s="620" t="s">
        <v>1689</v>
      </c>
      <c r="F20" s="620" t="s">
        <v>1692</v>
      </c>
      <c r="G20" s="622">
        <v>42614</v>
      </c>
      <c r="H20" s="225">
        <v>365.67</v>
      </c>
      <c r="J20" s="120">
        <v>4219</v>
      </c>
    </row>
    <row r="21" spans="1:13" hidden="1" x14ac:dyDescent="0.25">
      <c r="A21" s="610">
        <v>42670</v>
      </c>
      <c r="B21" s="612" t="s">
        <v>1687</v>
      </c>
      <c r="C21" s="610">
        <v>42648</v>
      </c>
      <c r="D21" s="611">
        <v>42684</v>
      </c>
      <c r="E21" s="620" t="s">
        <v>1689</v>
      </c>
      <c r="F21" s="620" t="s">
        <v>1693</v>
      </c>
      <c r="G21" s="621" t="s">
        <v>1694</v>
      </c>
      <c r="H21" s="225">
        <v>592.55999999999995</v>
      </c>
      <c r="J21" s="120">
        <v>5106</v>
      </c>
    </row>
    <row r="22" spans="1:13" hidden="1" x14ac:dyDescent="0.25">
      <c r="A22" s="610"/>
      <c r="B22" s="612"/>
      <c r="C22" s="610"/>
      <c r="D22" s="611"/>
      <c r="E22" s="623"/>
      <c r="F22" s="620"/>
      <c r="G22" s="621"/>
      <c r="H22" s="225">
        <f>SUM(H15:H21)</f>
        <v>5023.7700000000004</v>
      </c>
      <c r="J22" s="120"/>
    </row>
    <row r="23" spans="1:13" ht="23.25" x14ac:dyDescent="0.25">
      <c r="A23" s="610"/>
      <c r="B23" s="620"/>
      <c r="C23" s="624" t="s">
        <v>21</v>
      </c>
      <c r="D23" s="681" t="s">
        <v>1679</v>
      </c>
      <c r="E23" s="624" t="s">
        <v>1695</v>
      </c>
      <c r="F23" s="629" t="s">
        <v>77</v>
      </c>
      <c r="G23" s="682" t="s">
        <v>1696</v>
      </c>
      <c r="H23" s="683" t="s">
        <v>1170</v>
      </c>
      <c r="I23" s="625" t="s">
        <v>0</v>
      </c>
      <c r="J23" s="684" t="s">
        <v>44</v>
      </c>
      <c r="K23" s="625" t="s">
        <v>1697</v>
      </c>
      <c r="L23" s="625" t="s">
        <v>1698</v>
      </c>
      <c r="M23" s="626" t="s">
        <v>31</v>
      </c>
    </row>
    <row r="24" spans="1:13" s="121" customFormat="1" x14ac:dyDescent="0.25">
      <c r="B24" s="630" t="s">
        <v>1687</v>
      </c>
      <c r="C24" s="673">
        <v>42709</v>
      </c>
      <c r="D24" s="676">
        <v>42745</v>
      </c>
      <c r="E24" s="630" t="s">
        <v>1722</v>
      </c>
      <c r="F24" s="630" t="s">
        <v>1699</v>
      </c>
      <c r="G24" s="679" t="s">
        <v>1700</v>
      </c>
      <c r="H24" s="628">
        <v>323.98</v>
      </c>
      <c r="I24" s="629" t="s">
        <v>1701</v>
      </c>
      <c r="J24" s="120"/>
      <c r="K24" s="627"/>
      <c r="L24" s="627"/>
      <c r="M24" s="630" t="s">
        <v>1213</v>
      </c>
    </row>
    <row r="25" spans="1:13" s="121" customFormat="1" x14ac:dyDescent="0.25">
      <c r="B25" s="630" t="s">
        <v>1687</v>
      </c>
      <c r="C25" s="673">
        <v>42740</v>
      </c>
      <c r="D25" s="676">
        <v>42776</v>
      </c>
      <c r="E25" s="630" t="s">
        <v>1722</v>
      </c>
      <c r="F25" s="630" t="s">
        <v>1702</v>
      </c>
      <c r="G25" s="678" t="s">
        <v>1703</v>
      </c>
      <c r="H25" s="628">
        <v>559.98</v>
      </c>
      <c r="I25" s="629" t="s">
        <v>78</v>
      </c>
      <c r="J25" s="120">
        <v>245</v>
      </c>
      <c r="K25" s="627">
        <v>6</v>
      </c>
      <c r="L25" s="627">
        <v>2070352</v>
      </c>
      <c r="M25" s="120">
        <v>403</v>
      </c>
    </row>
    <row r="26" spans="1:13" x14ac:dyDescent="0.25">
      <c r="B26" s="630" t="s">
        <v>1687</v>
      </c>
      <c r="C26" s="673">
        <v>42771</v>
      </c>
      <c r="D26" s="676">
        <v>42439</v>
      </c>
      <c r="E26" s="630" t="s">
        <v>1722</v>
      </c>
      <c r="F26" s="630" t="s">
        <v>1704</v>
      </c>
      <c r="G26" s="678" t="s">
        <v>1705</v>
      </c>
      <c r="H26" s="628">
        <v>559.98</v>
      </c>
      <c r="I26" s="629" t="s">
        <v>1706</v>
      </c>
      <c r="J26" s="99">
        <v>256</v>
      </c>
      <c r="K26" s="620">
        <v>8</v>
      </c>
      <c r="L26" s="620">
        <v>2070354</v>
      </c>
      <c r="M26" s="99">
        <v>404</v>
      </c>
    </row>
    <row r="27" spans="1:13" x14ac:dyDescent="0.25">
      <c r="B27" s="630" t="s">
        <v>1687</v>
      </c>
      <c r="C27" s="674">
        <v>42799</v>
      </c>
      <c r="D27" s="677">
        <v>42835</v>
      </c>
      <c r="E27" s="630" t="s">
        <v>1722</v>
      </c>
      <c r="F27" s="630" t="s">
        <v>1707</v>
      </c>
      <c r="G27" s="678" t="s">
        <v>1708</v>
      </c>
      <c r="H27" s="628">
        <v>559.98</v>
      </c>
      <c r="I27" s="629" t="s">
        <v>1512</v>
      </c>
      <c r="J27" s="99">
        <v>678</v>
      </c>
      <c r="K27" s="620">
        <v>24</v>
      </c>
      <c r="L27" s="620">
        <v>2070532</v>
      </c>
      <c r="M27" s="99">
        <v>584</v>
      </c>
    </row>
    <row r="28" spans="1:13" x14ac:dyDescent="0.25">
      <c r="B28" s="630" t="s">
        <v>1687</v>
      </c>
      <c r="C28" s="674">
        <v>42830</v>
      </c>
      <c r="D28" s="661">
        <v>42865</v>
      </c>
      <c r="E28" s="630" t="s">
        <v>1722</v>
      </c>
      <c r="F28" s="630" t="s">
        <v>1709</v>
      </c>
      <c r="G28" s="678" t="s">
        <v>1710</v>
      </c>
      <c r="H28" s="628">
        <v>559.98</v>
      </c>
      <c r="I28" s="629" t="s">
        <v>39</v>
      </c>
      <c r="J28" s="99">
        <v>1428</v>
      </c>
      <c r="K28" s="620">
        <v>59</v>
      </c>
      <c r="L28" s="620">
        <v>2070735</v>
      </c>
      <c r="M28" s="99">
        <v>1005</v>
      </c>
    </row>
    <row r="29" spans="1:13" x14ac:dyDescent="0.25">
      <c r="B29" s="630" t="s">
        <v>1687</v>
      </c>
      <c r="C29" s="674">
        <v>42860</v>
      </c>
      <c r="D29" s="676">
        <v>42896</v>
      </c>
      <c r="E29" s="630" t="s">
        <v>1722</v>
      </c>
      <c r="F29" s="630" t="s">
        <v>1711</v>
      </c>
      <c r="G29" s="678" t="s">
        <v>1712</v>
      </c>
      <c r="H29" s="628">
        <v>559.98</v>
      </c>
      <c r="I29" s="629" t="s">
        <v>43</v>
      </c>
      <c r="J29" s="99">
        <v>1798</v>
      </c>
      <c r="K29" s="620">
        <v>72</v>
      </c>
      <c r="L29" s="620">
        <v>2070939</v>
      </c>
      <c r="M29" s="99">
        <v>1202</v>
      </c>
    </row>
    <row r="30" spans="1:13" x14ac:dyDescent="0.25">
      <c r="B30" s="630" t="s">
        <v>1687</v>
      </c>
      <c r="C30" s="674">
        <v>42891</v>
      </c>
      <c r="D30" s="677">
        <v>42926</v>
      </c>
      <c r="E30" s="630" t="s">
        <v>1722</v>
      </c>
      <c r="F30" s="629" t="s">
        <v>1713</v>
      </c>
      <c r="G30" s="678" t="s">
        <v>1714</v>
      </c>
      <c r="H30" s="628">
        <v>514.73</v>
      </c>
      <c r="I30" s="629" t="s">
        <v>48</v>
      </c>
      <c r="J30" s="99">
        <v>2330</v>
      </c>
      <c r="K30" s="99">
        <v>95</v>
      </c>
      <c r="L30" s="99">
        <v>2071114</v>
      </c>
      <c r="M30" s="99">
        <v>1458</v>
      </c>
    </row>
    <row r="31" spans="1:13" x14ac:dyDescent="0.25">
      <c r="B31" s="630" t="s">
        <v>1687</v>
      </c>
      <c r="C31" s="674">
        <v>42921</v>
      </c>
      <c r="D31" s="677">
        <v>42957</v>
      </c>
      <c r="E31" s="630" t="s">
        <v>1722</v>
      </c>
      <c r="F31" s="629" t="s">
        <v>1715</v>
      </c>
      <c r="G31" s="678" t="s">
        <v>1716</v>
      </c>
      <c r="H31" s="628">
        <v>559.98</v>
      </c>
      <c r="I31" s="629" t="s">
        <v>49</v>
      </c>
      <c r="J31" s="99">
        <v>3476</v>
      </c>
      <c r="K31" s="99">
        <v>131</v>
      </c>
      <c r="L31" s="99">
        <v>2071329</v>
      </c>
      <c r="M31" s="99">
        <v>1721</v>
      </c>
    </row>
    <row r="32" spans="1:13" x14ac:dyDescent="0.25">
      <c r="B32" s="630" t="s">
        <v>1687</v>
      </c>
      <c r="C32" s="674">
        <v>42952</v>
      </c>
      <c r="D32" s="677">
        <v>42988</v>
      </c>
      <c r="E32" s="630" t="s">
        <v>1722</v>
      </c>
      <c r="F32" s="629" t="s">
        <v>1717</v>
      </c>
      <c r="G32" s="678" t="s">
        <v>1718</v>
      </c>
      <c r="H32" s="628">
        <v>559.98</v>
      </c>
      <c r="I32" s="629" t="s">
        <v>50</v>
      </c>
      <c r="J32" s="99">
        <v>4083</v>
      </c>
      <c r="K32" s="99">
        <v>150</v>
      </c>
      <c r="L32" s="99">
        <v>2071540</v>
      </c>
      <c r="M32" s="99">
        <v>1940</v>
      </c>
    </row>
    <row r="33" spans="2:13" x14ac:dyDescent="0.25">
      <c r="B33" s="630" t="s">
        <v>1687</v>
      </c>
      <c r="C33" s="674">
        <v>42983</v>
      </c>
      <c r="D33" s="677">
        <v>42988</v>
      </c>
      <c r="E33" s="630" t="s">
        <v>1722</v>
      </c>
      <c r="F33" s="629" t="s">
        <v>1726</v>
      </c>
      <c r="G33" s="678" t="s">
        <v>1719</v>
      </c>
      <c r="H33" s="628">
        <v>559.98</v>
      </c>
      <c r="I33" s="629" t="s">
        <v>80</v>
      </c>
      <c r="J33" s="99">
        <v>4977</v>
      </c>
      <c r="K33" s="99">
        <v>187</v>
      </c>
      <c r="L33" s="99">
        <v>2071861</v>
      </c>
      <c r="M33" s="99">
        <v>2337</v>
      </c>
    </row>
    <row r="34" spans="2:13" x14ac:dyDescent="0.25">
      <c r="B34" s="630" t="s">
        <v>1687</v>
      </c>
      <c r="C34" s="674">
        <v>43013</v>
      </c>
      <c r="D34" s="677">
        <v>43049</v>
      </c>
      <c r="E34" s="630" t="s">
        <v>1722</v>
      </c>
      <c r="F34" s="271" t="s">
        <v>1720</v>
      </c>
      <c r="G34" s="678" t="s">
        <v>1721</v>
      </c>
      <c r="H34" s="628">
        <v>345.15</v>
      </c>
      <c r="I34" s="629" t="s">
        <v>56</v>
      </c>
      <c r="J34" s="120">
        <v>5395</v>
      </c>
      <c r="K34" s="99">
        <v>223</v>
      </c>
      <c r="L34" s="99">
        <v>2072039</v>
      </c>
      <c r="M34" s="99">
        <v>2589</v>
      </c>
    </row>
    <row r="35" spans="2:13" x14ac:dyDescent="0.25">
      <c r="B35" s="630" t="s">
        <v>1687</v>
      </c>
      <c r="C35" s="675">
        <v>43044</v>
      </c>
      <c r="D35" s="677">
        <v>43079</v>
      </c>
      <c r="E35" s="630" t="s">
        <v>1722</v>
      </c>
      <c r="F35" s="630" t="s">
        <v>1723</v>
      </c>
      <c r="G35" s="678" t="s">
        <v>1724</v>
      </c>
      <c r="H35" s="628">
        <v>681.91</v>
      </c>
      <c r="I35" s="629" t="s">
        <v>1542</v>
      </c>
      <c r="J35" s="120">
        <v>6463</v>
      </c>
      <c r="K35" s="99">
        <v>277</v>
      </c>
      <c r="L35" s="99"/>
      <c r="M35" s="99">
        <v>3007</v>
      </c>
    </row>
    <row r="36" spans="2:13" x14ac:dyDescent="0.25">
      <c r="B36" s="627"/>
      <c r="C36" s="633"/>
      <c r="D36" s="75"/>
      <c r="E36" s="120"/>
      <c r="F36" s="120"/>
      <c r="G36" s="631"/>
      <c r="H36" s="628"/>
      <c r="I36" s="629"/>
      <c r="J36" s="120"/>
      <c r="K36" s="99"/>
      <c r="L36" s="99"/>
      <c r="M36" s="99"/>
    </row>
    <row r="37" spans="2:13" x14ac:dyDescent="0.25">
      <c r="B37" s="99"/>
      <c r="C37" s="99"/>
      <c r="D37" s="99"/>
      <c r="E37" s="99"/>
      <c r="F37" s="99"/>
      <c r="G37" s="620" t="s">
        <v>1725</v>
      </c>
      <c r="H37" s="225">
        <f>SUM(H25:H36)</f>
        <v>6021.6299999999992</v>
      </c>
      <c r="I37" s="99"/>
      <c r="J37" s="99"/>
      <c r="K37" s="99"/>
      <c r="L37" s="99"/>
      <c r="M37" s="99"/>
    </row>
    <row r="38" spans="2:13" x14ac:dyDescent="0.25">
      <c r="B38" s="620"/>
      <c r="C38" s="99"/>
      <c r="D38" s="99"/>
      <c r="E38" s="99"/>
      <c r="F38" s="99"/>
      <c r="G38" s="631" t="s">
        <v>1727</v>
      </c>
      <c r="H38" s="225">
        <f>SUM(H8-H37)</f>
        <v>1078.3700000000008</v>
      </c>
      <c r="I38" s="99"/>
      <c r="J38" s="99"/>
      <c r="K38" s="99"/>
      <c r="L38" s="99"/>
      <c r="M38" s="99"/>
    </row>
    <row r="40" spans="2:13" x14ac:dyDescent="0.25">
      <c r="B40" t="s">
        <v>1773</v>
      </c>
    </row>
  </sheetData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32"/>
  <sheetViews>
    <sheetView topLeftCell="C4" workbookViewId="0">
      <selection activeCell="T23" sqref="T23"/>
    </sheetView>
  </sheetViews>
  <sheetFormatPr baseColWidth="10" defaultRowHeight="15" x14ac:dyDescent="0.25"/>
  <cols>
    <col min="1" max="2" width="0" hidden="1" customWidth="1"/>
    <col min="3" max="3" width="0.140625" customWidth="1"/>
    <col min="4" max="4" width="9.140625" customWidth="1"/>
    <col min="5" max="5" width="9.42578125" customWidth="1"/>
    <col min="6" max="6" width="10.140625" customWidth="1"/>
    <col min="7" max="7" width="12.140625" customWidth="1"/>
    <col min="8" max="8" width="9.28515625" customWidth="1"/>
    <col min="9" max="9" width="16.42578125" customWidth="1"/>
    <col min="10" max="10" width="7.7109375" customWidth="1"/>
    <col min="11" max="11" width="10" customWidth="1"/>
    <col min="12" max="12" width="6" style="322" customWidth="1"/>
    <col min="13" max="13" width="7.85546875" customWidth="1"/>
    <col min="14" max="14" width="0.140625" hidden="1" customWidth="1"/>
    <col min="15" max="16" width="9" customWidth="1"/>
    <col min="17" max="17" width="6.42578125" customWidth="1"/>
    <col min="18" max="18" width="6.7109375" customWidth="1"/>
  </cols>
  <sheetData>
    <row r="1" spans="1:18" x14ac:dyDescent="0.25">
      <c r="C1" s="615" t="s">
        <v>1674</v>
      </c>
      <c r="D1" s="615"/>
      <c r="E1" s="615"/>
      <c r="F1" s="615"/>
      <c r="G1" s="615"/>
      <c r="H1" s="615"/>
      <c r="I1" s="615"/>
      <c r="J1" s="615"/>
      <c r="K1" s="615"/>
      <c r="L1" s="639"/>
      <c r="M1" s="615"/>
      <c r="N1" s="615"/>
      <c r="O1" s="615"/>
      <c r="P1" s="615"/>
      <c r="Q1" s="615"/>
      <c r="R1" s="615"/>
    </row>
    <row r="2" spans="1:18" x14ac:dyDescent="0.25">
      <c r="C2" s="615"/>
      <c r="D2" s="615"/>
      <c r="E2" s="615"/>
      <c r="F2" s="615"/>
      <c r="G2" s="615"/>
      <c r="H2" s="615"/>
      <c r="I2" s="615"/>
      <c r="J2" s="615"/>
      <c r="K2" s="615"/>
      <c r="L2" s="639"/>
      <c r="M2" s="615"/>
      <c r="N2" s="615"/>
      <c r="O2" s="615"/>
      <c r="P2" s="615"/>
      <c r="Q2" s="615"/>
      <c r="R2" s="615"/>
    </row>
    <row r="3" spans="1:18" x14ac:dyDescent="0.25">
      <c r="C3" s="615"/>
      <c r="D3" s="640" t="s">
        <v>1728</v>
      </c>
      <c r="E3" s="615"/>
      <c r="F3" s="615"/>
      <c r="G3" s="615"/>
      <c r="H3" s="615"/>
      <c r="I3" s="615"/>
      <c r="J3" s="615"/>
      <c r="K3" s="615" t="s">
        <v>1729</v>
      </c>
      <c r="L3" s="639"/>
      <c r="M3" s="615"/>
      <c r="N3" s="615"/>
      <c r="O3" s="615"/>
      <c r="P3" s="615"/>
      <c r="Q3" s="615"/>
      <c r="R3" s="615"/>
    </row>
    <row r="4" spans="1:18" x14ac:dyDescent="0.25">
      <c r="C4" s="615"/>
      <c r="D4" s="615" t="s">
        <v>1730</v>
      </c>
      <c r="E4" s="615"/>
      <c r="F4" s="615"/>
      <c r="G4" s="615"/>
      <c r="H4" s="615"/>
      <c r="I4" s="615"/>
      <c r="J4" s="615"/>
      <c r="K4" s="641">
        <v>55549.8</v>
      </c>
      <c r="L4" s="639"/>
      <c r="M4" s="615"/>
      <c r="N4" s="615"/>
      <c r="O4" s="615"/>
      <c r="P4" s="615"/>
      <c r="Q4" s="615"/>
      <c r="R4" s="615"/>
    </row>
    <row r="5" spans="1:18" x14ac:dyDescent="0.25">
      <c r="C5" s="615"/>
      <c r="D5" s="615" t="s">
        <v>1676</v>
      </c>
      <c r="E5" s="615"/>
      <c r="F5" s="615"/>
      <c r="G5" s="615"/>
      <c r="H5" s="615" t="s">
        <v>1179</v>
      </c>
      <c r="I5" s="615"/>
      <c r="J5" s="615"/>
      <c r="K5" s="615"/>
      <c r="L5" s="639"/>
      <c r="M5" s="615"/>
      <c r="N5" s="615"/>
      <c r="O5" s="615"/>
      <c r="P5" s="615"/>
      <c r="Q5" s="615"/>
      <c r="R5" s="615"/>
    </row>
    <row r="6" spans="1:18" ht="15.75" thickBot="1" x14ac:dyDescent="0.3">
      <c r="C6" s="615"/>
      <c r="D6" s="615"/>
      <c r="E6" s="615"/>
      <c r="F6" s="615"/>
      <c r="G6" s="615"/>
      <c r="H6" s="615" t="s">
        <v>1253</v>
      </c>
      <c r="I6" s="639" t="s">
        <v>1747</v>
      </c>
      <c r="J6" s="615"/>
      <c r="K6" s="615"/>
      <c r="L6" s="639"/>
      <c r="M6" s="615"/>
      <c r="N6" s="615"/>
      <c r="O6" s="615"/>
      <c r="P6" s="615"/>
      <c r="Q6" s="615"/>
      <c r="R6" s="615"/>
    </row>
    <row r="7" spans="1:18" ht="15.75" hidden="1" thickBot="1" x14ac:dyDescent="0.3">
      <c r="C7" s="615"/>
      <c r="D7" s="615">
        <v>2016</v>
      </c>
      <c r="E7" s="615"/>
      <c r="F7" s="615"/>
      <c r="G7" s="615"/>
      <c r="H7" s="615"/>
      <c r="I7" s="615"/>
      <c r="J7" s="615"/>
      <c r="K7" s="615"/>
      <c r="L7" s="639"/>
      <c r="M7" s="615"/>
      <c r="N7" s="615"/>
      <c r="O7" s="615"/>
      <c r="P7" s="615"/>
      <c r="Q7" s="615"/>
      <c r="R7" s="615"/>
    </row>
    <row r="8" spans="1:18" ht="15.75" hidden="1" thickBot="1" x14ac:dyDescent="0.3">
      <c r="C8" s="615"/>
      <c r="D8" s="615"/>
      <c r="E8" s="615"/>
      <c r="F8" s="615"/>
      <c r="G8" s="615"/>
      <c r="H8" s="615"/>
      <c r="I8" s="615"/>
      <c r="J8" s="615"/>
      <c r="K8" s="615"/>
      <c r="L8" s="639"/>
      <c r="M8" s="615"/>
      <c r="N8" s="615"/>
      <c r="O8" s="615"/>
      <c r="P8" s="615"/>
      <c r="Q8" s="615"/>
      <c r="R8" s="615"/>
    </row>
    <row r="9" spans="1:18" s="617" customFormat="1" ht="24.75" hidden="1" customHeight="1" x14ac:dyDescent="0.25">
      <c r="A9" s="617" t="s">
        <v>1731</v>
      </c>
      <c r="B9" s="617" t="s">
        <v>1732</v>
      </c>
      <c r="C9" s="634" t="s">
        <v>1678</v>
      </c>
      <c r="D9" s="635" t="s">
        <v>21</v>
      </c>
      <c r="E9" s="635" t="s">
        <v>1679</v>
      </c>
      <c r="F9" s="636" t="s">
        <v>1680</v>
      </c>
      <c r="G9" s="635" t="s">
        <v>1681</v>
      </c>
      <c r="H9" s="635" t="s">
        <v>1733</v>
      </c>
      <c r="I9" s="635" t="s">
        <v>1682</v>
      </c>
      <c r="J9" s="636"/>
      <c r="K9" s="637" t="s">
        <v>4</v>
      </c>
      <c r="L9" s="638"/>
      <c r="M9" s="636" t="s">
        <v>44</v>
      </c>
      <c r="N9" s="636" t="s">
        <v>1734</v>
      </c>
      <c r="O9" s="636" t="s">
        <v>52</v>
      </c>
      <c r="P9" s="636"/>
      <c r="Q9" s="636" t="s">
        <v>1735</v>
      </c>
    </row>
    <row r="10" spans="1:18" ht="15.75" hidden="1" thickBot="1" x14ac:dyDescent="0.3">
      <c r="C10" s="629" t="s">
        <v>1736</v>
      </c>
      <c r="D10" s="642">
        <v>42752</v>
      </c>
      <c r="E10" s="643" t="s">
        <v>1737</v>
      </c>
      <c r="F10" s="629" t="s">
        <v>1738</v>
      </c>
      <c r="G10" s="629" t="s">
        <v>1739</v>
      </c>
      <c r="H10" s="625">
        <v>59295928</v>
      </c>
      <c r="I10" s="642" t="s">
        <v>1740</v>
      </c>
      <c r="J10" s="625"/>
      <c r="K10" s="644">
        <v>2593.14</v>
      </c>
      <c r="L10" s="639"/>
      <c r="M10" s="625">
        <v>6607</v>
      </c>
      <c r="N10" s="629"/>
      <c r="O10" s="625">
        <v>2660437</v>
      </c>
      <c r="P10" s="625"/>
      <c r="Q10" s="625">
        <v>1</v>
      </c>
      <c r="R10" s="615"/>
    </row>
    <row r="11" spans="1:18" ht="15.75" hidden="1" thickBot="1" x14ac:dyDescent="0.3">
      <c r="C11" s="629" t="s">
        <v>1736</v>
      </c>
      <c r="D11" s="642">
        <v>42752</v>
      </c>
      <c r="E11" s="645">
        <v>42790</v>
      </c>
      <c r="F11" s="629" t="s">
        <v>1738</v>
      </c>
      <c r="G11" s="629" t="s">
        <v>1741</v>
      </c>
      <c r="H11" s="625">
        <v>59295928</v>
      </c>
      <c r="I11" s="642" t="s">
        <v>1742</v>
      </c>
      <c r="J11" s="625"/>
      <c r="K11" s="644">
        <v>2593.14</v>
      </c>
      <c r="L11" s="639"/>
      <c r="M11" s="625">
        <v>6607</v>
      </c>
      <c r="N11" s="629"/>
      <c r="O11" s="625">
        <v>2660437</v>
      </c>
      <c r="P11" s="625"/>
      <c r="Q11" s="625">
        <v>2</v>
      </c>
      <c r="R11" s="615"/>
    </row>
    <row r="12" spans="1:18" ht="15.75" hidden="1" thickBot="1" x14ac:dyDescent="0.3">
      <c r="C12" s="646"/>
      <c r="D12" s="647"/>
      <c r="E12" s="648"/>
      <c r="F12" s="647"/>
      <c r="G12" s="647"/>
      <c r="H12" s="648"/>
      <c r="I12" s="649" t="s">
        <v>1743</v>
      </c>
      <c r="J12" s="648"/>
      <c r="K12" s="650">
        <f>SUM(K10:K11)</f>
        <v>5186.28</v>
      </c>
      <c r="L12" s="639"/>
      <c r="M12" s="647"/>
      <c r="N12" s="647"/>
      <c r="O12" s="647"/>
      <c r="P12" s="647"/>
      <c r="Q12" s="647"/>
      <c r="R12" s="615"/>
    </row>
    <row r="13" spans="1:18" ht="15.75" hidden="1" thickBot="1" x14ac:dyDescent="0.3">
      <c r="C13" s="615"/>
      <c r="D13" s="615"/>
      <c r="E13" s="617"/>
      <c r="F13" s="615"/>
      <c r="G13" s="615"/>
      <c r="H13" s="617"/>
      <c r="I13" s="615"/>
      <c r="J13" s="617"/>
      <c r="K13" s="651"/>
      <c r="L13" s="639"/>
      <c r="M13" s="615"/>
      <c r="N13" s="615"/>
      <c r="O13" s="615"/>
      <c r="P13" s="615"/>
      <c r="Q13" s="615"/>
      <c r="R13" s="615"/>
    </row>
    <row r="14" spans="1:18" ht="18.75" thickBot="1" x14ac:dyDescent="0.3">
      <c r="C14" s="615"/>
      <c r="D14" s="686">
        <v>2017</v>
      </c>
      <c r="E14" s="617"/>
      <c r="F14" s="640" t="s">
        <v>1744</v>
      </c>
      <c r="G14" s="640" t="s">
        <v>1745</v>
      </c>
      <c r="H14" s="617"/>
      <c r="I14" s="640" t="s">
        <v>1746</v>
      </c>
      <c r="J14" s="617"/>
      <c r="K14" s="652">
        <v>25931.52</v>
      </c>
      <c r="L14" s="639"/>
      <c r="M14" s="615"/>
      <c r="N14" s="615"/>
      <c r="O14" s="615"/>
      <c r="P14" s="615"/>
      <c r="Q14" s="615"/>
      <c r="R14" s="615"/>
    </row>
    <row r="15" spans="1:18" hidden="1" x14ac:dyDescent="0.25">
      <c r="C15" s="615"/>
      <c r="D15" s="615"/>
      <c r="E15" s="615"/>
      <c r="F15" s="615"/>
      <c r="G15" s="615"/>
      <c r="H15" s="615"/>
      <c r="I15" s="615"/>
      <c r="J15" s="615"/>
      <c r="K15" s="615"/>
      <c r="L15" s="639"/>
      <c r="M15" s="615"/>
      <c r="N15" s="615"/>
      <c r="O15" s="615"/>
      <c r="P15" s="615"/>
      <c r="Q15" s="615"/>
      <c r="R15" s="615"/>
    </row>
    <row r="16" spans="1:18" ht="15.75" thickBot="1" x14ac:dyDescent="0.3">
      <c r="C16" s="615"/>
      <c r="D16" s="615"/>
      <c r="E16" s="615"/>
      <c r="F16" s="615"/>
      <c r="G16" s="615"/>
      <c r="H16" s="615"/>
      <c r="I16" s="615"/>
      <c r="J16" s="615"/>
      <c r="K16" s="653"/>
      <c r="L16" s="639"/>
      <c r="M16" s="615"/>
      <c r="N16" s="615"/>
      <c r="O16" s="615"/>
      <c r="P16" s="615"/>
      <c r="Q16" s="615"/>
      <c r="R16" s="615"/>
    </row>
    <row r="17" spans="3:18" ht="28.5" x14ac:dyDescent="0.25">
      <c r="C17" s="634" t="s">
        <v>1678</v>
      </c>
      <c r="D17" s="654" t="s">
        <v>21</v>
      </c>
      <c r="E17" s="654" t="s">
        <v>1679</v>
      </c>
      <c r="F17" s="655" t="s">
        <v>1680</v>
      </c>
      <c r="G17" s="654" t="s">
        <v>1681</v>
      </c>
      <c r="H17" s="654" t="s">
        <v>1733</v>
      </c>
      <c r="I17" s="654" t="s">
        <v>1682</v>
      </c>
      <c r="J17" s="655" t="s">
        <v>0</v>
      </c>
      <c r="K17" s="656" t="s">
        <v>4</v>
      </c>
      <c r="L17" s="657" t="s">
        <v>1697</v>
      </c>
      <c r="M17" s="655" t="s">
        <v>44</v>
      </c>
      <c r="N17" s="655" t="s">
        <v>1734</v>
      </c>
      <c r="O17" s="655" t="s">
        <v>52</v>
      </c>
      <c r="P17" s="654" t="s">
        <v>1748</v>
      </c>
      <c r="Q17" s="655" t="s">
        <v>1735</v>
      </c>
      <c r="R17" s="658" t="s">
        <v>31</v>
      </c>
    </row>
    <row r="18" spans="3:18" x14ac:dyDescent="0.25">
      <c r="C18" s="629" t="s">
        <v>1749</v>
      </c>
      <c r="D18" s="659">
        <v>42794</v>
      </c>
      <c r="E18" s="645">
        <v>42818</v>
      </c>
      <c r="F18" s="629" t="s">
        <v>1738</v>
      </c>
      <c r="G18" s="629" t="s">
        <v>1750</v>
      </c>
      <c r="H18" s="625">
        <v>59295928</v>
      </c>
      <c r="I18" s="687" t="s">
        <v>1751</v>
      </c>
      <c r="J18" s="625" t="s">
        <v>46</v>
      </c>
      <c r="K18" s="644">
        <v>2593.14</v>
      </c>
      <c r="L18" s="660" t="s">
        <v>177</v>
      </c>
      <c r="M18" s="625">
        <v>342</v>
      </c>
      <c r="N18" s="629"/>
      <c r="O18" s="625">
        <v>2070383</v>
      </c>
      <c r="P18" s="661">
        <v>42828</v>
      </c>
      <c r="Q18" s="625">
        <v>3</v>
      </c>
      <c r="R18" s="629">
        <v>460</v>
      </c>
    </row>
    <row r="19" spans="3:18" x14ac:dyDescent="0.25">
      <c r="C19" s="629"/>
      <c r="D19" s="659">
        <v>42794</v>
      </c>
      <c r="E19" s="645">
        <v>42818</v>
      </c>
      <c r="F19" s="629" t="s">
        <v>1738</v>
      </c>
      <c r="G19" s="629" t="s">
        <v>1752</v>
      </c>
      <c r="H19" s="625">
        <v>59295928</v>
      </c>
      <c r="I19" s="687" t="s">
        <v>1753</v>
      </c>
      <c r="J19" s="625" t="s">
        <v>28</v>
      </c>
      <c r="K19" s="644">
        <v>2593.14</v>
      </c>
      <c r="L19" s="660" t="s">
        <v>189</v>
      </c>
      <c r="M19" s="625">
        <v>347</v>
      </c>
      <c r="N19" s="629"/>
      <c r="O19" s="625">
        <v>2070384</v>
      </c>
      <c r="P19" s="661">
        <v>42828</v>
      </c>
      <c r="Q19" s="625">
        <v>4</v>
      </c>
      <c r="R19" s="629">
        <v>461</v>
      </c>
    </row>
    <row r="20" spans="3:18" x14ac:dyDescent="0.25">
      <c r="C20" s="629"/>
      <c r="D20" s="659">
        <v>42830</v>
      </c>
      <c r="E20" s="645">
        <v>42849</v>
      </c>
      <c r="F20" s="629" t="s">
        <v>1738</v>
      </c>
      <c r="G20" s="629" t="s">
        <v>1754</v>
      </c>
      <c r="H20" s="625">
        <v>59295928</v>
      </c>
      <c r="I20" s="687" t="s">
        <v>1755</v>
      </c>
      <c r="J20" s="625" t="s">
        <v>32</v>
      </c>
      <c r="K20" s="644">
        <v>2593.14</v>
      </c>
      <c r="L20" s="660" t="s">
        <v>687</v>
      </c>
      <c r="M20" s="625">
        <v>1306</v>
      </c>
      <c r="N20" s="629"/>
      <c r="O20" s="625">
        <v>2071023</v>
      </c>
      <c r="P20" s="661">
        <v>42922</v>
      </c>
      <c r="Q20" s="625">
        <v>5</v>
      </c>
      <c r="R20" s="662">
        <v>897</v>
      </c>
    </row>
    <row r="21" spans="3:18" x14ac:dyDescent="0.25">
      <c r="C21" s="629"/>
      <c r="D21" s="663">
        <v>42851</v>
      </c>
      <c r="E21" s="664">
        <v>42879</v>
      </c>
      <c r="F21" s="665" t="s">
        <v>1738</v>
      </c>
      <c r="G21" s="665" t="s">
        <v>1756</v>
      </c>
      <c r="H21" s="666">
        <v>59295928</v>
      </c>
      <c r="I21" s="688" t="s">
        <v>1757</v>
      </c>
      <c r="J21" s="666" t="s">
        <v>39</v>
      </c>
      <c r="K21" s="667">
        <v>2593.14</v>
      </c>
      <c r="L21" s="668" t="s">
        <v>699</v>
      </c>
      <c r="M21" s="666">
        <v>1307</v>
      </c>
      <c r="N21" s="665"/>
      <c r="O21" s="666">
        <v>2070732</v>
      </c>
      <c r="P21" s="669">
        <v>42879</v>
      </c>
      <c r="Q21" s="666">
        <v>6</v>
      </c>
      <c r="R21" s="665">
        <v>898</v>
      </c>
    </row>
    <row r="22" spans="3:18" x14ac:dyDescent="0.25">
      <c r="C22" s="629"/>
      <c r="D22" s="659">
        <v>42877</v>
      </c>
      <c r="E22" s="645">
        <v>42910</v>
      </c>
      <c r="F22" s="629" t="s">
        <v>1738</v>
      </c>
      <c r="G22" s="629" t="s">
        <v>1758</v>
      </c>
      <c r="H22" s="625">
        <v>59295928</v>
      </c>
      <c r="I22" s="687" t="s">
        <v>1759</v>
      </c>
      <c r="J22" s="625" t="s">
        <v>43</v>
      </c>
      <c r="K22" s="644">
        <v>2593.14</v>
      </c>
      <c r="L22" s="660" t="s">
        <v>923</v>
      </c>
      <c r="M22" s="625">
        <v>1822</v>
      </c>
      <c r="N22" s="629"/>
      <c r="O22" s="625">
        <v>2070938</v>
      </c>
      <c r="P22" s="661">
        <v>42900</v>
      </c>
      <c r="Q22" s="625">
        <v>7</v>
      </c>
      <c r="R22" s="629">
        <v>1217</v>
      </c>
    </row>
    <row r="23" spans="3:18" x14ac:dyDescent="0.25">
      <c r="C23" s="629"/>
      <c r="D23" s="659">
        <v>42906</v>
      </c>
      <c r="E23" s="645">
        <v>42940</v>
      </c>
      <c r="F23" s="629" t="s">
        <v>1738</v>
      </c>
      <c r="G23" s="33" t="s">
        <v>1760</v>
      </c>
      <c r="H23" s="625">
        <v>59295928</v>
      </c>
      <c r="I23" s="687" t="s">
        <v>1761</v>
      </c>
      <c r="J23" s="625" t="s">
        <v>48</v>
      </c>
      <c r="K23" s="644">
        <v>2593.14</v>
      </c>
      <c r="L23" s="660" t="s">
        <v>1762</v>
      </c>
      <c r="M23" s="625">
        <v>2329</v>
      </c>
      <c r="N23" s="629"/>
      <c r="O23" s="625">
        <v>2071115</v>
      </c>
      <c r="P23" s="661">
        <v>42929</v>
      </c>
      <c r="Q23" s="625">
        <v>8</v>
      </c>
      <c r="R23" s="629">
        <v>1445</v>
      </c>
    </row>
    <row r="24" spans="3:18" x14ac:dyDescent="0.25">
      <c r="C24" s="629"/>
      <c r="D24" s="659">
        <v>42937</v>
      </c>
      <c r="E24" s="645">
        <v>42971</v>
      </c>
      <c r="F24" s="629" t="s">
        <v>1738</v>
      </c>
      <c r="G24" s="33" t="s">
        <v>1763</v>
      </c>
      <c r="H24" s="625">
        <v>59295928</v>
      </c>
      <c r="I24" s="687" t="s">
        <v>1764</v>
      </c>
      <c r="J24" s="625" t="s">
        <v>49</v>
      </c>
      <c r="K24" s="644">
        <v>2593.14</v>
      </c>
      <c r="L24" s="660" t="s">
        <v>1765</v>
      </c>
      <c r="M24" s="625">
        <v>3474</v>
      </c>
      <c r="N24" s="629"/>
      <c r="O24" s="625">
        <v>2071330</v>
      </c>
      <c r="P24" s="661">
        <v>42969</v>
      </c>
      <c r="Q24" s="625">
        <v>9</v>
      </c>
      <c r="R24" s="629">
        <v>1720</v>
      </c>
    </row>
    <row r="25" spans="3:18" x14ac:dyDescent="0.25">
      <c r="C25" s="670"/>
      <c r="D25" s="642"/>
      <c r="E25" s="645"/>
      <c r="F25" s="629"/>
      <c r="G25" s="33"/>
      <c r="H25" s="625"/>
      <c r="I25" s="687" t="s">
        <v>1774</v>
      </c>
      <c r="J25" s="625" t="s">
        <v>50</v>
      </c>
      <c r="K25" s="644"/>
      <c r="L25" s="660"/>
      <c r="M25" s="625"/>
      <c r="N25" s="629"/>
      <c r="O25" s="625"/>
      <c r="P25" s="661"/>
      <c r="Q25" s="625">
        <v>10</v>
      </c>
      <c r="R25" s="629"/>
    </row>
    <row r="26" spans="3:18" ht="15.75" thickBot="1" x14ac:dyDescent="0.3">
      <c r="C26" s="646"/>
      <c r="D26" s="642">
        <v>42999</v>
      </c>
      <c r="E26" s="661">
        <v>43032</v>
      </c>
      <c r="F26" s="629" t="s">
        <v>1738</v>
      </c>
      <c r="G26" s="629" t="s">
        <v>1766</v>
      </c>
      <c r="H26" s="625">
        <v>59295928</v>
      </c>
      <c r="I26" s="689" t="s">
        <v>1767</v>
      </c>
      <c r="J26" s="625" t="s">
        <v>80</v>
      </c>
      <c r="K26" s="644">
        <v>2593.14</v>
      </c>
      <c r="L26" s="660" t="s">
        <v>1768</v>
      </c>
      <c r="M26" s="629">
        <v>5016</v>
      </c>
      <c r="N26" s="629"/>
      <c r="O26" s="625">
        <v>2071847</v>
      </c>
      <c r="P26" s="642">
        <v>43039</v>
      </c>
      <c r="Q26" s="625">
        <v>11</v>
      </c>
      <c r="R26" s="629">
        <v>3007</v>
      </c>
    </row>
    <row r="27" spans="3:18" ht="15.75" thickBot="1" x14ac:dyDescent="0.3">
      <c r="C27" s="646"/>
      <c r="D27" s="642">
        <v>42999</v>
      </c>
      <c r="E27" s="661">
        <v>43032</v>
      </c>
      <c r="F27" s="629" t="s">
        <v>1738</v>
      </c>
      <c r="G27" s="629" t="s">
        <v>1769</v>
      </c>
      <c r="H27" s="625">
        <v>59295928</v>
      </c>
      <c r="I27" s="689" t="s">
        <v>1770</v>
      </c>
      <c r="J27" s="625" t="s">
        <v>56</v>
      </c>
      <c r="K27" s="644">
        <v>2593.14</v>
      </c>
      <c r="L27" s="660" t="s">
        <v>1771</v>
      </c>
      <c r="M27" s="629">
        <v>6099</v>
      </c>
      <c r="N27" s="629"/>
      <c r="O27" s="625">
        <v>2072252</v>
      </c>
      <c r="P27" s="642">
        <v>43070</v>
      </c>
      <c r="Q27" s="625">
        <v>12</v>
      </c>
      <c r="R27" s="629">
        <v>2830</v>
      </c>
    </row>
    <row r="28" spans="3:18" x14ac:dyDescent="0.25">
      <c r="C28" s="670"/>
      <c r="D28" s="642"/>
      <c r="E28" s="661"/>
      <c r="F28" s="629"/>
      <c r="G28" s="629"/>
      <c r="H28" s="625"/>
      <c r="I28" s="685"/>
      <c r="J28" s="625"/>
      <c r="K28" s="644"/>
      <c r="L28" s="660"/>
      <c r="M28" s="629"/>
      <c r="N28" s="629"/>
      <c r="O28" s="629"/>
      <c r="P28" s="642"/>
      <c r="Q28" s="625"/>
      <c r="R28" s="629"/>
    </row>
    <row r="29" spans="3:18" x14ac:dyDescent="0.25">
      <c r="C29" s="615"/>
      <c r="D29" s="629"/>
      <c r="E29" s="629"/>
      <c r="F29" s="629"/>
      <c r="G29" s="629"/>
      <c r="H29" s="629"/>
      <c r="I29" s="629" t="s">
        <v>1775</v>
      </c>
      <c r="J29" s="629"/>
      <c r="K29" s="644">
        <f>SUM(K18:K27)</f>
        <v>23338.26</v>
      </c>
      <c r="L29" s="671"/>
      <c r="M29" s="629"/>
      <c r="N29" s="629"/>
      <c r="O29" s="629"/>
      <c r="P29" s="629"/>
      <c r="Q29" s="629"/>
      <c r="R29" s="629"/>
    </row>
    <row r="30" spans="3:18" x14ac:dyDescent="0.25">
      <c r="C30" s="615"/>
      <c r="D30" s="629"/>
      <c r="E30" s="629"/>
      <c r="F30" s="629"/>
      <c r="G30" s="629"/>
      <c r="H30" s="629"/>
      <c r="I30" s="629" t="s">
        <v>1727</v>
      </c>
      <c r="J30" s="629"/>
      <c r="K30" s="644">
        <f>SUM(K14-K29)</f>
        <v>2593.260000000002</v>
      </c>
      <c r="L30" s="671"/>
      <c r="M30" s="629"/>
      <c r="N30" s="629"/>
      <c r="O30" s="629"/>
      <c r="P30" s="629"/>
      <c r="Q30" s="629"/>
      <c r="R30" s="629"/>
    </row>
    <row r="32" spans="3:18" x14ac:dyDescent="0.25">
      <c r="D32" s="612" t="s">
        <v>1773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8"/>
  <sheetViews>
    <sheetView topLeftCell="G18" workbookViewId="0">
      <selection activeCell="Q25" sqref="Q25"/>
    </sheetView>
  </sheetViews>
  <sheetFormatPr baseColWidth="10" defaultRowHeight="15" x14ac:dyDescent="0.25"/>
  <cols>
    <col min="1" max="1" width="2.85546875" customWidth="1"/>
    <col min="2" max="2" width="25.28515625" style="1" customWidth="1"/>
    <col min="3" max="3" width="15.5703125" style="11" customWidth="1"/>
    <col min="4" max="4" width="10.7109375" style="11" customWidth="1"/>
    <col min="5" max="5" width="11.5703125" customWidth="1"/>
    <col min="6" max="6" width="13" style="11" customWidth="1"/>
    <col min="7" max="7" width="12.7109375" style="11" customWidth="1"/>
    <col min="8" max="8" width="23.28515625" customWidth="1"/>
    <col min="9" max="9" width="9.140625" style="46" customWidth="1"/>
    <col min="10" max="10" width="6.42578125" style="48" customWidth="1"/>
    <col min="11" max="11" width="11.5703125" customWidth="1"/>
    <col min="12" max="12" width="10.140625" style="2" customWidth="1"/>
    <col min="13" max="13" width="8.140625" customWidth="1"/>
    <col min="14" max="16" width="0" hidden="1" customWidth="1"/>
  </cols>
  <sheetData>
    <row r="1" spans="1:17" x14ac:dyDescent="0.25">
      <c r="A1" s="18" t="s">
        <v>19</v>
      </c>
    </row>
    <row r="2" spans="1:17" x14ac:dyDescent="0.25">
      <c r="A2" s="186" t="s">
        <v>20</v>
      </c>
    </row>
    <row r="3" spans="1:17" ht="18.75" x14ac:dyDescent="0.3">
      <c r="A3" s="9"/>
    </row>
    <row r="5" spans="1:17" s="189" customFormat="1" ht="26.25" x14ac:dyDescent="0.25">
      <c r="A5" s="187"/>
      <c r="B5" s="187" t="s">
        <v>1164</v>
      </c>
      <c r="C5" s="188"/>
      <c r="D5" s="188"/>
      <c r="F5" s="188"/>
      <c r="G5" s="188"/>
      <c r="I5" s="190"/>
      <c r="J5" s="191"/>
      <c r="L5" s="192"/>
    </row>
    <row r="6" spans="1:17" ht="15.75" x14ac:dyDescent="0.25">
      <c r="B6" s="193" t="s">
        <v>1165</v>
      </c>
      <c r="C6" s="194" t="s">
        <v>25</v>
      </c>
      <c r="F6" s="11" t="s">
        <v>1166</v>
      </c>
      <c r="G6" s="195">
        <v>16521398</v>
      </c>
    </row>
    <row r="7" spans="1:17" s="5" customFormat="1" ht="30.75" hidden="1" customHeight="1" x14ac:dyDescent="0.25">
      <c r="A7" s="4" t="s">
        <v>17</v>
      </c>
      <c r="B7" s="4" t="s">
        <v>3</v>
      </c>
      <c r="C7" s="12" t="s">
        <v>21</v>
      </c>
      <c r="D7" s="196"/>
      <c r="F7" s="196"/>
      <c r="G7" s="196"/>
      <c r="I7" s="197"/>
      <c r="J7" s="44"/>
    </row>
    <row r="8" spans="1:17" s="10" customFormat="1" ht="30.75" hidden="1" customHeight="1" x14ac:dyDescent="0.25">
      <c r="A8" s="15"/>
      <c r="B8" s="16" t="s">
        <v>22</v>
      </c>
      <c r="C8" s="17">
        <v>42339</v>
      </c>
      <c r="D8" s="198"/>
      <c r="F8" s="198"/>
      <c r="G8" s="198"/>
      <c r="I8" s="199"/>
      <c r="J8" s="200"/>
    </row>
    <row r="9" spans="1:17" ht="28.5" hidden="1" customHeight="1" x14ac:dyDescent="0.25">
      <c r="A9" s="14"/>
      <c r="B9" s="8"/>
      <c r="C9" s="13"/>
      <c r="D9" s="13"/>
      <c r="F9" s="13"/>
      <c r="G9" s="13"/>
    </row>
    <row r="10" spans="1:17" ht="28.5" customHeight="1" x14ac:dyDescent="0.25">
      <c r="A10" s="14"/>
      <c r="B10" s="201"/>
      <c r="C10" s="13"/>
      <c r="D10" s="202"/>
      <c r="F10" s="13"/>
      <c r="G10" s="13"/>
    </row>
    <row r="11" spans="1:17" s="186" customFormat="1" ht="28.5" customHeight="1" x14ac:dyDescent="0.2">
      <c r="A11" s="203"/>
      <c r="B11" s="204" t="s">
        <v>18</v>
      </c>
      <c r="C11" s="205" t="s">
        <v>24</v>
      </c>
      <c r="D11" s="206" t="s">
        <v>26</v>
      </c>
      <c r="E11" s="207" t="s">
        <v>1167</v>
      </c>
      <c r="F11" s="205" t="s">
        <v>77</v>
      </c>
      <c r="G11" s="205" t="s">
        <v>1168</v>
      </c>
      <c r="H11" s="207" t="s">
        <v>1169</v>
      </c>
      <c r="I11" s="208" t="s">
        <v>1170</v>
      </c>
      <c r="J11" s="209" t="s">
        <v>44</v>
      </c>
      <c r="K11" s="210" t="s">
        <v>34</v>
      </c>
      <c r="L11" s="207" t="s">
        <v>36</v>
      </c>
      <c r="M11" s="211" t="s">
        <v>31</v>
      </c>
      <c r="N11" s="207" t="s">
        <v>1171</v>
      </c>
      <c r="O11" s="207" t="s">
        <v>1172</v>
      </c>
      <c r="P11" s="207" t="s">
        <v>1173</v>
      </c>
      <c r="Q11" s="207" t="s">
        <v>52</v>
      </c>
    </row>
    <row r="12" spans="1:17" s="217" customFormat="1" ht="28.5" customHeight="1" x14ac:dyDescent="0.25">
      <c r="A12" s="212"/>
      <c r="B12" s="213" t="s">
        <v>23</v>
      </c>
      <c r="C12" s="214" t="s">
        <v>1174</v>
      </c>
      <c r="D12" s="214" t="s">
        <v>1175</v>
      </c>
      <c r="E12" s="215">
        <v>42772</v>
      </c>
      <c r="F12" s="214" t="s">
        <v>1176</v>
      </c>
      <c r="G12" s="214" t="s">
        <v>1177</v>
      </c>
      <c r="H12" s="215" t="s">
        <v>1178</v>
      </c>
      <c r="I12" s="216">
        <v>544.35</v>
      </c>
      <c r="J12" s="214" t="s">
        <v>487</v>
      </c>
      <c r="K12" s="213">
        <v>10</v>
      </c>
      <c r="L12" s="213" t="s">
        <v>1179</v>
      </c>
      <c r="M12" s="214" t="s">
        <v>828</v>
      </c>
      <c r="N12" s="215">
        <v>42760</v>
      </c>
      <c r="O12" s="215">
        <v>42760</v>
      </c>
      <c r="P12" s="215">
        <v>42761</v>
      </c>
      <c r="Q12" s="213">
        <v>2070121</v>
      </c>
    </row>
    <row r="13" spans="1:17" s="39" customFormat="1" ht="28.5" customHeight="1" x14ac:dyDescent="0.2">
      <c r="A13" s="218"/>
      <c r="B13" s="213" t="s">
        <v>23</v>
      </c>
      <c r="C13" s="214" t="s">
        <v>1174</v>
      </c>
      <c r="D13" s="219">
        <v>42767</v>
      </c>
      <c r="E13" s="220">
        <v>42800</v>
      </c>
      <c r="F13" s="219" t="s">
        <v>1180</v>
      </c>
      <c r="G13" s="214" t="s">
        <v>1177</v>
      </c>
      <c r="H13" s="221" t="s">
        <v>1181</v>
      </c>
      <c r="I13" s="216">
        <v>611.74</v>
      </c>
      <c r="J13" s="222">
        <v>118</v>
      </c>
      <c r="K13" s="221">
        <v>10</v>
      </c>
      <c r="L13" s="221" t="s">
        <v>1179</v>
      </c>
      <c r="M13" s="221">
        <v>298</v>
      </c>
      <c r="N13" s="220">
        <v>42788</v>
      </c>
      <c r="O13" s="220">
        <v>42789</v>
      </c>
      <c r="P13" s="220">
        <v>42808</v>
      </c>
      <c r="Q13" s="221">
        <v>2070703</v>
      </c>
    </row>
    <row r="14" spans="1:17" s="39" customFormat="1" ht="28.5" customHeight="1" x14ac:dyDescent="0.2">
      <c r="A14" s="218"/>
      <c r="B14" s="213" t="s">
        <v>23</v>
      </c>
      <c r="C14" s="214" t="s">
        <v>1174</v>
      </c>
      <c r="D14" s="219">
        <v>42795</v>
      </c>
      <c r="E14" s="220">
        <v>42831</v>
      </c>
      <c r="F14" s="219" t="s">
        <v>1182</v>
      </c>
      <c r="G14" s="214" t="s">
        <v>1177</v>
      </c>
      <c r="H14" s="221" t="s">
        <v>1183</v>
      </c>
      <c r="I14" s="223">
        <v>478.53</v>
      </c>
      <c r="J14" s="222" t="s">
        <v>1184</v>
      </c>
      <c r="K14" s="222" t="s">
        <v>1185</v>
      </c>
      <c r="L14" s="221" t="s">
        <v>1186</v>
      </c>
      <c r="M14" s="221">
        <v>602</v>
      </c>
      <c r="N14" s="215">
        <v>42824</v>
      </c>
      <c r="O14" s="215">
        <v>42825</v>
      </c>
      <c r="P14" s="215">
        <v>42829</v>
      </c>
      <c r="Q14" s="213">
        <v>2070534</v>
      </c>
    </row>
    <row r="15" spans="1:17" s="39" customFormat="1" ht="28.5" customHeight="1" x14ac:dyDescent="0.2">
      <c r="A15" s="218"/>
      <c r="B15" s="213" t="s">
        <v>23</v>
      </c>
      <c r="C15" s="214" t="s">
        <v>1174</v>
      </c>
      <c r="D15" s="219">
        <v>42826</v>
      </c>
      <c r="E15" s="220">
        <v>42861</v>
      </c>
      <c r="F15" s="219" t="s">
        <v>1187</v>
      </c>
      <c r="G15" s="214" t="s">
        <v>1177</v>
      </c>
      <c r="H15" s="221" t="s">
        <v>1188</v>
      </c>
      <c r="I15" s="223">
        <v>527.64</v>
      </c>
      <c r="J15" s="222" t="s">
        <v>1189</v>
      </c>
      <c r="K15" s="222" t="s">
        <v>1185</v>
      </c>
      <c r="L15" s="221" t="s">
        <v>1186</v>
      </c>
      <c r="M15" s="221">
        <v>817</v>
      </c>
      <c r="N15" s="221"/>
      <c r="O15" s="221"/>
      <c r="P15" s="221"/>
      <c r="Q15" s="221">
        <v>2070679</v>
      </c>
    </row>
    <row r="16" spans="1:17" s="39" customFormat="1" ht="28.5" customHeight="1" x14ac:dyDescent="0.2">
      <c r="A16" s="218"/>
      <c r="B16" s="213" t="s">
        <v>23</v>
      </c>
      <c r="C16" s="214" t="s">
        <v>1174</v>
      </c>
      <c r="D16" s="219">
        <v>42856</v>
      </c>
      <c r="E16" s="220">
        <v>42892</v>
      </c>
      <c r="F16" s="219" t="s">
        <v>1190</v>
      </c>
      <c r="G16" s="214" t="s">
        <v>1177</v>
      </c>
      <c r="H16" s="221" t="s">
        <v>1191</v>
      </c>
      <c r="I16" s="223">
        <v>366.73</v>
      </c>
      <c r="J16" s="222" t="s">
        <v>1192</v>
      </c>
      <c r="K16" s="222" t="s">
        <v>1185</v>
      </c>
      <c r="L16" s="221" t="s">
        <v>1186</v>
      </c>
      <c r="M16" s="221">
        <v>1144</v>
      </c>
      <c r="N16" s="221"/>
      <c r="O16" s="221"/>
      <c r="P16" s="221"/>
      <c r="Q16" s="221">
        <v>2070924</v>
      </c>
    </row>
    <row r="17" spans="1:17" s="39" customFormat="1" ht="28.5" customHeight="1" x14ac:dyDescent="0.2">
      <c r="A17" s="218"/>
      <c r="B17" s="213" t="s">
        <v>23</v>
      </c>
      <c r="C17" s="214" t="s">
        <v>1193</v>
      </c>
      <c r="D17" s="219">
        <v>42887</v>
      </c>
      <c r="E17" s="220">
        <v>42922</v>
      </c>
      <c r="F17" s="219" t="s">
        <v>1194</v>
      </c>
      <c r="G17" s="214" t="s">
        <v>1177</v>
      </c>
      <c r="H17" s="221" t="s">
        <v>1195</v>
      </c>
      <c r="I17" s="223">
        <v>403.25</v>
      </c>
      <c r="J17" s="222" t="s">
        <v>1196</v>
      </c>
      <c r="K17" s="222" t="s">
        <v>1185</v>
      </c>
      <c r="L17" s="221" t="s">
        <v>1186</v>
      </c>
      <c r="M17" s="221">
        <v>1323</v>
      </c>
      <c r="N17" s="221"/>
      <c r="O17" s="221"/>
      <c r="P17" s="221"/>
      <c r="Q17" s="221">
        <v>2070973</v>
      </c>
    </row>
    <row r="18" spans="1:17" ht="28.5" customHeight="1" x14ac:dyDescent="0.25">
      <c r="A18" s="7"/>
      <c r="B18" s="213" t="s">
        <v>23</v>
      </c>
      <c r="C18" s="214" t="s">
        <v>1197</v>
      </c>
      <c r="D18" s="219">
        <v>42917</v>
      </c>
      <c r="E18" s="220">
        <v>42952</v>
      </c>
      <c r="F18" s="219" t="s">
        <v>1198</v>
      </c>
      <c r="G18" s="214" t="s">
        <v>1177</v>
      </c>
      <c r="H18" s="221" t="s">
        <v>1199</v>
      </c>
      <c r="I18" s="223">
        <v>377.81</v>
      </c>
      <c r="J18" s="222" t="s">
        <v>1200</v>
      </c>
      <c r="K18" s="222" t="s">
        <v>1185</v>
      </c>
      <c r="L18" s="221" t="s">
        <v>1186</v>
      </c>
      <c r="M18" s="221">
        <v>1619</v>
      </c>
      <c r="N18" s="221"/>
      <c r="O18" s="221"/>
      <c r="P18" s="221"/>
      <c r="Q18" s="221">
        <v>2071323</v>
      </c>
    </row>
    <row r="19" spans="1:17" ht="28.5" customHeight="1" x14ac:dyDescent="0.25">
      <c r="A19" s="7"/>
      <c r="B19" s="213" t="s">
        <v>23</v>
      </c>
      <c r="C19" s="214" t="s">
        <v>1201</v>
      </c>
      <c r="D19" s="219">
        <v>42948</v>
      </c>
      <c r="E19" s="220">
        <v>42983</v>
      </c>
      <c r="F19" s="219" t="s">
        <v>1202</v>
      </c>
      <c r="G19" s="214" t="s">
        <v>1177</v>
      </c>
      <c r="H19" s="221" t="s">
        <v>1203</v>
      </c>
      <c r="I19" s="223">
        <v>323.99</v>
      </c>
      <c r="J19" s="222" t="s">
        <v>1204</v>
      </c>
      <c r="K19" s="222" t="s">
        <v>1185</v>
      </c>
      <c r="L19" s="221" t="s">
        <v>1186</v>
      </c>
      <c r="M19" s="221">
        <v>1939</v>
      </c>
      <c r="N19" s="221"/>
      <c r="O19" s="221"/>
      <c r="P19" s="221"/>
      <c r="Q19" s="221">
        <v>2071523</v>
      </c>
    </row>
    <row r="20" spans="1:17" ht="30" customHeight="1" x14ac:dyDescent="0.25">
      <c r="A20" s="7"/>
      <c r="B20" s="213" t="s">
        <v>23</v>
      </c>
      <c r="C20" s="214" t="s">
        <v>1205</v>
      </c>
      <c r="D20" s="219">
        <v>42979</v>
      </c>
      <c r="E20" s="220">
        <v>43013</v>
      </c>
      <c r="F20" s="219" t="s">
        <v>1206</v>
      </c>
      <c r="G20" s="214" t="s">
        <v>1177</v>
      </c>
      <c r="H20" s="221" t="s">
        <v>1207</v>
      </c>
      <c r="I20" s="223">
        <v>320.32</v>
      </c>
      <c r="J20" s="222" t="s">
        <v>1208</v>
      </c>
      <c r="K20" s="222" t="s">
        <v>1185</v>
      </c>
      <c r="L20" s="221" t="s">
        <v>1186</v>
      </c>
      <c r="M20" s="221">
        <v>2171</v>
      </c>
      <c r="N20" s="221"/>
      <c r="O20" s="221"/>
      <c r="P20" s="221"/>
      <c r="Q20" s="221">
        <v>2071699</v>
      </c>
    </row>
    <row r="21" spans="1:17" ht="28.5" customHeight="1" x14ac:dyDescent="0.25">
      <c r="A21" s="7"/>
      <c r="B21" s="213" t="s">
        <v>23</v>
      </c>
      <c r="C21" s="214" t="s">
        <v>1209</v>
      </c>
      <c r="D21" s="220">
        <v>43009</v>
      </c>
      <c r="E21" s="220">
        <v>43044</v>
      </c>
      <c r="F21" s="219" t="s">
        <v>1210</v>
      </c>
      <c r="G21" s="214" t="s">
        <v>1177</v>
      </c>
      <c r="H21" s="221" t="s">
        <v>1211</v>
      </c>
      <c r="I21" s="223">
        <v>372.38</v>
      </c>
      <c r="J21" s="222" t="s">
        <v>1212</v>
      </c>
      <c r="K21" s="222" t="s">
        <v>1185</v>
      </c>
      <c r="L21" s="221" t="s">
        <v>1186</v>
      </c>
      <c r="M21" s="221">
        <v>2581</v>
      </c>
      <c r="N21" s="221"/>
      <c r="O21" s="221"/>
      <c r="P21" s="221"/>
      <c r="Q21" s="221">
        <v>2072022</v>
      </c>
    </row>
    <row r="22" spans="1:17" ht="28.5" customHeight="1" x14ac:dyDescent="0.25">
      <c r="A22" s="7"/>
      <c r="B22" s="213" t="s">
        <v>23</v>
      </c>
      <c r="C22" s="214" t="s">
        <v>1209</v>
      </c>
      <c r="D22" s="609">
        <v>43040</v>
      </c>
      <c r="E22" s="220">
        <v>43074</v>
      </c>
      <c r="F22" s="609" t="s">
        <v>1667</v>
      </c>
      <c r="G22" s="214" t="s">
        <v>1177</v>
      </c>
      <c r="H22" s="221" t="s">
        <v>1668</v>
      </c>
      <c r="I22" s="223">
        <v>336.13</v>
      </c>
      <c r="J22" s="222" t="s">
        <v>1669</v>
      </c>
      <c r="K22" s="222" t="s">
        <v>1185</v>
      </c>
      <c r="L22" s="221" t="s">
        <v>1186</v>
      </c>
      <c r="M22" s="221">
        <v>2990</v>
      </c>
      <c r="N22" s="99"/>
      <c r="O22" s="99"/>
      <c r="P22" s="99"/>
      <c r="Q22" s="221" t="s">
        <v>1213</v>
      </c>
    </row>
    <row r="23" spans="1:17" ht="28.5" customHeight="1" x14ac:dyDescent="0.25">
      <c r="A23" s="7"/>
      <c r="B23" s="6"/>
      <c r="C23" s="224"/>
      <c r="D23" s="224"/>
      <c r="E23" s="99"/>
      <c r="F23" s="224"/>
      <c r="G23" s="224"/>
      <c r="H23" s="99" t="s">
        <v>16</v>
      </c>
      <c r="I23" s="225">
        <f>SUM(I12:I22)</f>
        <v>4662.87</v>
      </c>
      <c r="J23" s="98"/>
      <c r="K23" s="99"/>
      <c r="L23" s="75"/>
      <c r="M23" s="99"/>
      <c r="N23" s="99"/>
      <c r="O23" s="99"/>
      <c r="P23" s="99"/>
      <c r="Q23" s="99"/>
    </row>
    <row r="24" spans="1:17" ht="28.5" customHeight="1" x14ac:dyDescent="0.25">
      <c r="A24" s="7"/>
      <c r="B24" s="8" t="s">
        <v>1776</v>
      </c>
      <c r="C24" s="13"/>
      <c r="D24" s="13"/>
      <c r="F24" s="13"/>
      <c r="G24" s="13"/>
    </row>
    <row r="25" spans="1:17" ht="28.5" customHeight="1" x14ac:dyDescent="0.25">
      <c r="A25" s="7"/>
      <c r="B25" s="8"/>
      <c r="C25" s="13"/>
      <c r="D25" s="13"/>
      <c r="F25" s="13"/>
      <c r="G25" s="13"/>
    </row>
    <row r="26" spans="1:17" ht="28.5" customHeight="1" x14ac:dyDescent="0.25">
      <c r="A26" s="7"/>
      <c r="B26" s="8"/>
      <c r="C26" s="13"/>
      <c r="D26" s="13"/>
      <c r="F26" s="13"/>
      <c r="G26" s="13"/>
    </row>
    <row r="27" spans="1:17" ht="28.5" customHeight="1" x14ac:dyDescent="0.25">
      <c r="A27" s="7"/>
      <c r="B27" s="8"/>
      <c r="C27" s="13"/>
      <c r="D27" s="13"/>
      <c r="F27" s="13"/>
      <c r="G27" s="13"/>
    </row>
    <row r="28" spans="1:17" x14ac:dyDescent="0.25">
      <c r="A28" s="7"/>
      <c r="B28" s="8"/>
      <c r="C28" s="13"/>
      <c r="D28" s="13"/>
      <c r="F28" s="13"/>
      <c r="G28" s="13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1"/>
  <sheetViews>
    <sheetView topLeftCell="A19" workbookViewId="0">
      <selection activeCell="J34" sqref="J34"/>
    </sheetView>
  </sheetViews>
  <sheetFormatPr baseColWidth="10" defaultRowHeight="15.75" x14ac:dyDescent="0.25"/>
  <cols>
    <col min="1" max="1" width="4.28515625" style="2" customWidth="1"/>
    <col min="2" max="2" width="16" customWidth="1"/>
    <col min="3" max="3" width="14.140625" customWidth="1"/>
    <col min="4" max="4" width="14.28515625" style="2" customWidth="1"/>
    <col min="5" max="5" width="17.85546875" style="2" customWidth="1"/>
    <col min="6" max="6" width="10.5703125" customWidth="1"/>
    <col min="7" max="7" width="12.7109375" style="321" customWidth="1"/>
    <col min="8" max="10" width="11.42578125" style="46"/>
    <col min="11" max="11" width="6" customWidth="1"/>
    <col min="12" max="12" width="13.42578125" customWidth="1"/>
    <col min="13" max="13" width="10.5703125" style="322" customWidth="1"/>
    <col min="14" max="14" width="9.140625" customWidth="1"/>
  </cols>
  <sheetData>
    <row r="1" spans="1:15" ht="18.75" x14ac:dyDescent="0.3">
      <c r="A1" s="320"/>
      <c r="B1" s="186"/>
      <c r="C1" s="5" t="s">
        <v>19</v>
      </c>
      <c r="D1" s="320"/>
      <c r="E1" s="320"/>
      <c r="F1" s="9"/>
    </row>
    <row r="2" spans="1:15" ht="9.75" customHeight="1" x14ac:dyDescent="0.3">
      <c r="A2" s="323"/>
      <c r="B2" s="186"/>
      <c r="C2" s="324" t="s">
        <v>20</v>
      </c>
      <c r="D2" s="320"/>
      <c r="E2" s="320"/>
      <c r="F2" s="9"/>
    </row>
    <row r="3" spans="1:15" ht="18.75" x14ac:dyDescent="0.3">
      <c r="A3" s="320"/>
      <c r="B3" s="892" t="s">
        <v>1304</v>
      </c>
      <c r="C3" s="892"/>
      <c r="D3" s="892"/>
      <c r="E3" s="892"/>
      <c r="F3" s="893"/>
      <c r="G3" s="893"/>
      <c r="H3" s="893"/>
      <c r="I3" s="893"/>
      <c r="J3" s="893"/>
      <c r="K3" s="893"/>
    </row>
    <row r="4" spans="1:15" ht="9.75" customHeight="1" x14ac:dyDescent="0.25">
      <c r="B4" s="39" t="s">
        <v>1305</v>
      </c>
      <c r="C4" s="39" t="s">
        <v>1777</v>
      </c>
      <c r="H4" s="326"/>
      <c r="I4" s="326"/>
      <c r="J4" s="326"/>
      <c r="K4" s="7"/>
    </row>
    <row r="5" spans="1:15" ht="38.25" x14ac:dyDescent="0.25">
      <c r="A5" s="327" t="s">
        <v>17</v>
      </c>
      <c r="B5" s="327" t="s">
        <v>18</v>
      </c>
      <c r="C5" s="327" t="s">
        <v>1298</v>
      </c>
      <c r="D5" s="327" t="s">
        <v>1299</v>
      </c>
      <c r="E5" s="327" t="s">
        <v>1306</v>
      </c>
      <c r="F5" s="328" t="s">
        <v>1307</v>
      </c>
      <c r="G5" s="329" t="s">
        <v>77</v>
      </c>
      <c r="H5" s="330" t="s">
        <v>1308</v>
      </c>
      <c r="I5" s="331" t="s">
        <v>1309</v>
      </c>
      <c r="J5" s="331"/>
      <c r="K5" s="327" t="s">
        <v>44</v>
      </c>
      <c r="L5" s="332" t="s">
        <v>1310</v>
      </c>
      <c r="M5" s="333" t="s">
        <v>1252</v>
      </c>
      <c r="N5" s="327" t="s">
        <v>52</v>
      </c>
    </row>
    <row r="6" spans="1:15" s="1" customFormat="1" ht="20.25" customHeight="1" x14ac:dyDescent="0.25">
      <c r="A6" s="317"/>
      <c r="B6" s="262" t="s">
        <v>1302</v>
      </c>
      <c r="C6" s="262">
        <v>4001655</v>
      </c>
      <c r="D6" s="262">
        <v>20176170876</v>
      </c>
      <c r="E6" s="262" t="s">
        <v>1311</v>
      </c>
      <c r="F6" s="255" t="s">
        <v>1312</v>
      </c>
      <c r="G6" s="334" t="s">
        <v>1313</v>
      </c>
      <c r="H6" s="335">
        <v>16.3</v>
      </c>
      <c r="I6" s="336">
        <v>16.3</v>
      </c>
      <c r="J6" s="337"/>
      <c r="K6" s="338" t="s">
        <v>463</v>
      </c>
      <c r="L6" s="339">
        <v>42769</v>
      </c>
      <c r="M6" s="340" t="s">
        <v>947</v>
      </c>
      <c r="N6" s="341">
        <v>2070118</v>
      </c>
    </row>
    <row r="7" spans="1:15" s="1" customFormat="1" ht="20.25" customHeight="1" x14ac:dyDescent="0.25">
      <c r="A7" s="317"/>
      <c r="B7" s="262" t="s">
        <v>1303</v>
      </c>
      <c r="C7" s="262">
        <v>4001656</v>
      </c>
      <c r="D7" s="262">
        <v>20176170876</v>
      </c>
      <c r="E7" s="262" t="s">
        <v>1311</v>
      </c>
      <c r="F7" s="255" t="s">
        <v>1312</v>
      </c>
      <c r="G7" s="334" t="s">
        <v>1314</v>
      </c>
      <c r="H7" s="335">
        <v>120.8</v>
      </c>
      <c r="I7" s="336">
        <v>120.8</v>
      </c>
      <c r="J7" s="342">
        <f>SUM(I6:I7)</f>
        <v>137.1</v>
      </c>
      <c r="K7" s="338" t="s">
        <v>463</v>
      </c>
      <c r="L7" s="339">
        <v>42769</v>
      </c>
      <c r="M7" s="340" t="s">
        <v>947</v>
      </c>
      <c r="N7" s="341">
        <v>2070118</v>
      </c>
      <c r="O7" s="783"/>
    </row>
    <row r="8" spans="1:15" s="1" customFormat="1" ht="20.25" customHeight="1" x14ac:dyDescent="0.25">
      <c r="A8" s="317"/>
      <c r="B8" s="262" t="s">
        <v>1302</v>
      </c>
      <c r="C8" s="262">
        <v>4001655</v>
      </c>
      <c r="D8" s="262">
        <v>20176170876</v>
      </c>
      <c r="E8" s="343" t="s">
        <v>604</v>
      </c>
      <c r="F8" s="255" t="s">
        <v>46</v>
      </c>
      <c r="G8" s="334" t="s">
        <v>1315</v>
      </c>
      <c r="H8" s="335">
        <v>15.5</v>
      </c>
      <c r="I8" s="336">
        <v>8.1999999999999993</v>
      </c>
      <c r="J8" s="337"/>
      <c r="K8" s="338" t="s">
        <v>1102</v>
      </c>
      <c r="L8" s="339">
        <v>42804</v>
      </c>
      <c r="M8" s="340">
        <v>210</v>
      </c>
      <c r="N8" s="341">
        <v>2070345</v>
      </c>
      <c r="O8" s="351"/>
    </row>
    <row r="9" spans="1:15" s="1" customFormat="1" ht="20.25" customHeight="1" x14ac:dyDescent="0.25">
      <c r="A9" s="317"/>
      <c r="B9" s="262" t="s">
        <v>1303</v>
      </c>
      <c r="C9" s="262">
        <v>4001656</v>
      </c>
      <c r="D9" s="262">
        <v>20176170876</v>
      </c>
      <c r="E9" s="343" t="s">
        <v>604</v>
      </c>
      <c r="F9" s="255" t="s">
        <v>46</v>
      </c>
      <c r="G9" s="334" t="s">
        <v>1316</v>
      </c>
      <c r="H9" s="335">
        <v>127.5</v>
      </c>
      <c r="I9" s="336">
        <v>64.7</v>
      </c>
      <c r="J9" s="342">
        <f>SUM(I8:I9)</f>
        <v>72.900000000000006</v>
      </c>
      <c r="K9" s="338" t="s">
        <v>1102</v>
      </c>
      <c r="L9" s="339">
        <v>42804</v>
      </c>
      <c r="M9" s="340">
        <v>210</v>
      </c>
      <c r="N9" s="341">
        <v>2070345</v>
      </c>
      <c r="O9" s="351"/>
    </row>
    <row r="10" spans="1:15" s="1" customFormat="1" ht="20.25" customHeight="1" x14ac:dyDescent="0.25">
      <c r="A10" s="317"/>
      <c r="B10" s="262" t="s">
        <v>1302</v>
      </c>
      <c r="C10" s="262">
        <v>4001655</v>
      </c>
      <c r="D10" s="262">
        <v>20176170876</v>
      </c>
      <c r="E10" s="774" t="s">
        <v>1778</v>
      </c>
      <c r="F10" s="255" t="s">
        <v>28</v>
      </c>
      <c r="G10" s="769" t="s">
        <v>1778</v>
      </c>
      <c r="H10" s="770" t="s">
        <v>1778</v>
      </c>
      <c r="I10" s="771" t="s">
        <v>1778</v>
      </c>
      <c r="J10" s="772" t="s">
        <v>1778</v>
      </c>
      <c r="K10" s="773" t="s">
        <v>1778</v>
      </c>
      <c r="L10" s="774" t="s">
        <v>1778</v>
      </c>
      <c r="M10" s="775" t="s">
        <v>1778</v>
      </c>
      <c r="N10" s="774" t="s">
        <v>1778</v>
      </c>
      <c r="O10" s="351"/>
    </row>
    <row r="11" spans="1:15" s="1" customFormat="1" ht="20.25" customHeight="1" x14ac:dyDescent="0.25">
      <c r="A11" s="317"/>
      <c r="B11" s="262" t="s">
        <v>1303</v>
      </c>
      <c r="C11" s="262">
        <v>4001656</v>
      </c>
      <c r="D11" s="262">
        <v>20176170876</v>
      </c>
      <c r="E11" s="774" t="s">
        <v>1778</v>
      </c>
      <c r="F11" s="255" t="s">
        <v>28</v>
      </c>
      <c r="G11" s="769" t="s">
        <v>1778</v>
      </c>
      <c r="H11" s="770" t="s">
        <v>1778</v>
      </c>
      <c r="I11" s="771" t="s">
        <v>1778</v>
      </c>
      <c r="J11" s="772" t="s">
        <v>1778</v>
      </c>
      <c r="K11" s="773" t="s">
        <v>1778</v>
      </c>
      <c r="L11" s="774" t="s">
        <v>1778</v>
      </c>
      <c r="M11" s="775" t="s">
        <v>1778</v>
      </c>
      <c r="N11" s="774" t="s">
        <v>1778</v>
      </c>
      <c r="O11" s="351"/>
    </row>
    <row r="12" spans="1:15" s="1" customFormat="1" ht="20.25" customHeight="1" x14ac:dyDescent="0.25">
      <c r="A12" s="317"/>
      <c r="B12" s="262" t="s">
        <v>1302</v>
      </c>
      <c r="C12" s="262">
        <v>4001655</v>
      </c>
      <c r="D12" s="262">
        <v>20176170876</v>
      </c>
      <c r="E12" s="774" t="s">
        <v>1778</v>
      </c>
      <c r="F12" s="255" t="s">
        <v>32</v>
      </c>
      <c r="G12" s="769" t="s">
        <v>1778</v>
      </c>
      <c r="H12" s="770" t="s">
        <v>1778</v>
      </c>
      <c r="I12" s="771" t="s">
        <v>1778</v>
      </c>
      <c r="J12" s="772" t="s">
        <v>1778</v>
      </c>
      <c r="K12" s="773" t="s">
        <v>1778</v>
      </c>
      <c r="L12" s="774" t="s">
        <v>1778</v>
      </c>
      <c r="M12" s="775" t="s">
        <v>1778</v>
      </c>
      <c r="N12" s="774" t="s">
        <v>1778</v>
      </c>
      <c r="O12" s="351"/>
    </row>
    <row r="13" spans="1:15" s="351" customFormat="1" ht="20.25" customHeight="1" x14ac:dyDescent="0.25">
      <c r="A13" s="344"/>
      <c r="B13" s="250" t="s">
        <v>1303</v>
      </c>
      <c r="C13" s="250">
        <v>4001656</v>
      </c>
      <c r="D13" s="250">
        <v>20176170876</v>
      </c>
      <c r="E13" s="250">
        <v>112</v>
      </c>
      <c r="F13" s="244" t="s">
        <v>32</v>
      </c>
      <c r="G13" s="345" t="s">
        <v>1317</v>
      </c>
      <c r="H13" s="346">
        <v>81.599999999999994</v>
      </c>
      <c r="I13" s="336">
        <v>53</v>
      </c>
      <c r="J13" s="342">
        <v>53</v>
      </c>
      <c r="K13" s="347" t="s">
        <v>1318</v>
      </c>
      <c r="L13" s="348">
        <v>42900</v>
      </c>
      <c r="M13" s="349" t="s">
        <v>1319</v>
      </c>
      <c r="N13" s="350">
        <v>2070759</v>
      </c>
    </row>
    <row r="14" spans="1:15" s="351" customFormat="1" ht="20.25" customHeight="1" x14ac:dyDescent="0.25">
      <c r="A14" s="344"/>
      <c r="B14" s="262" t="s">
        <v>1302</v>
      </c>
      <c r="C14" s="250">
        <v>4001655</v>
      </c>
      <c r="D14" s="250">
        <v>20176170876</v>
      </c>
      <c r="E14" s="776" t="s">
        <v>1778</v>
      </c>
      <c r="F14" s="244" t="s">
        <v>39</v>
      </c>
      <c r="G14" s="776" t="s">
        <v>1778</v>
      </c>
      <c r="H14" s="777" t="s">
        <v>1778</v>
      </c>
      <c r="I14" s="771" t="s">
        <v>1778</v>
      </c>
      <c r="J14" s="778" t="s">
        <v>1778</v>
      </c>
      <c r="K14" s="779" t="s">
        <v>1778</v>
      </c>
      <c r="L14" s="780" t="s">
        <v>1778</v>
      </c>
      <c r="M14" s="781" t="s">
        <v>1778</v>
      </c>
      <c r="N14" s="782" t="s">
        <v>1778</v>
      </c>
    </row>
    <row r="15" spans="1:15" s="1" customFormat="1" ht="20.25" customHeight="1" x14ac:dyDescent="0.25">
      <c r="A15" s="317"/>
      <c r="B15" s="262" t="s">
        <v>1303</v>
      </c>
      <c r="C15" s="250">
        <v>4001656</v>
      </c>
      <c r="D15" s="250">
        <v>20176170876</v>
      </c>
      <c r="E15" s="250">
        <v>155</v>
      </c>
      <c r="F15" s="255" t="s">
        <v>39</v>
      </c>
      <c r="G15" s="334" t="s">
        <v>1320</v>
      </c>
      <c r="H15" s="335">
        <v>95.4</v>
      </c>
      <c r="I15" s="336">
        <v>42.4</v>
      </c>
      <c r="J15" s="342">
        <v>42.4</v>
      </c>
      <c r="K15" s="347" t="s">
        <v>1321</v>
      </c>
      <c r="L15" s="339">
        <v>42900</v>
      </c>
      <c r="M15" s="340" t="s">
        <v>1322</v>
      </c>
      <c r="N15" s="341">
        <v>2070758</v>
      </c>
      <c r="O15" s="351"/>
    </row>
    <row r="16" spans="1:15" s="1" customFormat="1" ht="20.25" customHeight="1" x14ac:dyDescent="0.25">
      <c r="A16" s="317"/>
      <c r="B16" s="262" t="s">
        <v>1302</v>
      </c>
      <c r="C16" s="250">
        <v>4001655</v>
      </c>
      <c r="D16" s="250">
        <v>20176170876</v>
      </c>
      <c r="E16" s="776" t="s">
        <v>1778</v>
      </c>
      <c r="F16" s="255" t="s">
        <v>43</v>
      </c>
      <c r="G16" s="776" t="s">
        <v>1778</v>
      </c>
      <c r="H16" s="777" t="s">
        <v>1778</v>
      </c>
      <c r="I16" s="771" t="s">
        <v>1778</v>
      </c>
      <c r="J16" s="778" t="s">
        <v>1778</v>
      </c>
      <c r="K16" s="779" t="s">
        <v>1778</v>
      </c>
      <c r="L16" s="780" t="s">
        <v>1778</v>
      </c>
      <c r="M16" s="781" t="s">
        <v>1778</v>
      </c>
      <c r="N16" s="782" t="s">
        <v>1778</v>
      </c>
      <c r="O16" s="351"/>
    </row>
    <row r="17" spans="1:15" s="1" customFormat="1" ht="20.25" customHeight="1" x14ac:dyDescent="0.25">
      <c r="A17" s="317"/>
      <c r="B17" s="262" t="s">
        <v>1303</v>
      </c>
      <c r="C17" s="250">
        <v>4001656</v>
      </c>
      <c r="D17" s="250">
        <v>20176170876</v>
      </c>
      <c r="E17" s="250">
        <v>174</v>
      </c>
      <c r="F17" s="255" t="s">
        <v>43</v>
      </c>
      <c r="G17" s="334" t="s">
        <v>1323</v>
      </c>
      <c r="H17" s="335">
        <v>136.6</v>
      </c>
      <c r="I17" s="336">
        <v>42</v>
      </c>
      <c r="J17" s="342">
        <v>42</v>
      </c>
      <c r="K17" s="338" t="s">
        <v>1324</v>
      </c>
      <c r="L17" s="339">
        <v>42908</v>
      </c>
      <c r="M17" s="340" t="s">
        <v>1325</v>
      </c>
      <c r="N17" s="341">
        <v>2070947</v>
      </c>
      <c r="O17" s="351"/>
    </row>
    <row r="18" spans="1:15" s="1" customFormat="1" ht="20.25" customHeight="1" x14ac:dyDescent="0.25">
      <c r="A18" s="317"/>
      <c r="B18" s="262" t="s">
        <v>1302</v>
      </c>
      <c r="C18" s="262">
        <v>4001655</v>
      </c>
      <c r="D18" s="262">
        <v>20176170876</v>
      </c>
      <c r="E18" s="776" t="s">
        <v>1778</v>
      </c>
      <c r="F18" s="255" t="s">
        <v>48</v>
      </c>
      <c r="G18" s="776" t="s">
        <v>1778</v>
      </c>
      <c r="H18" s="777" t="s">
        <v>1778</v>
      </c>
      <c r="I18" s="771" t="s">
        <v>1778</v>
      </c>
      <c r="J18" s="778" t="s">
        <v>1778</v>
      </c>
      <c r="K18" s="779" t="s">
        <v>1778</v>
      </c>
      <c r="L18" s="780" t="s">
        <v>1778</v>
      </c>
      <c r="M18" s="781" t="s">
        <v>1778</v>
      </c>
      <c r="N18" s="782" t="s">
        <v>1778</v>
      </c>
      <c r="O18" s="351"/>
    </row>
    <row r="19" spans="1:15" s="1" customFormat="1" ht="20.25" customHeight="1" x14ac:dyDescent="0.25">
      <c r="A19" s="317"/>
      <c r="B19" s="262" t="s">
        <v>1303</v>
      </c>
      <c r="C19" s="262">
        <v>4001656</v>
      </c>
      <c r="D19" s="262">
        <v>20176170876</v>
      </c>
      <c r="E19" s="776" t="s">
        <v>1778</v>
      </c>
      <c r="F19" s="255" t="s">
        <v>48</v>
      </c>
      <c r="G19" s="776" t="s">
        <v>1778</v>
      </c>
      <c r="H19" s="777" t="s">
        <v>1778</v>
      </c>
      <c r="I19" s="771" t="s">
        <v>1778</v>
      </c>
      <c r="J19" s="778" t="s">
        <v>1778</v>
      </c>
      <c r="K19" s="779" t="s">
        <v>1778</v>
      </c>
      <c r="L19" s="780" t="s">
        <v>1778</v>
      </c>
      <c r="M19" s="781" t="s">
        <v>1778</v>
      </c>
      <c r="N19" s="782" t="s">
        <v>1778</v>
      </c>
      <c r="O19" s="351"/>
    </row>
    <row r="20" spans="1:15" s="1" customFormat="1" ht="20.25" customHeight="1" x14ac:dyDescent="0.25">
      <c r="A20" s="317"/>
      <c r="B20" s="262" t="s">
        <v>1302</v>
      </c>
      <c r="C20" s="262">
        <v>4001655</v>
      </c>
      <c r="D20" s="262">
        <v>20176170876</v>
      </c>
      <c r="E20" s="262">
        <v>288</v>
      </c>
      <c r="F20" s="255" t="s">
        <v>49</v>
      </c>
      <c r="G20" s="334" t="s">
        <v>1326</v>
      </c>
      <c r="H20" s="335">
        <v>73.400000000000006</v>
      </c>
      <c r="I20" s="336">
        <v>73.400000000000006</v>
      </c>
      <c r="J20" s="337"/>
      <c r="K20" s="338" t="s">
        <v>1327</v>
      </c>
      <c r="L20" s="339">
        <v>42989</v>
      </c>
      <c r="M20" s="340" t="s">
        <v>1328</v>
      </c>
      <c r="N20" s="341">
        <v>2071463</v>
      </c>
      <c r="O20" s="351"/>
    </row>
    <row r="21" spans="1:15" s="1" customFormat="1" ht="20.25" customHeight="1" x14ac:dyDescent="0.25">
      <c r="A21" s="317"/>
      <c r="B21" s="262" t="s">
        <v>1303</v>
      </c>
      <c r="C21" s="262">
        <v>4001656</v>
      </c>
      <c r="D21" s="262">
        <v>20176170876</v>
      </c>
      <c r="E21" s="262">
        <v>288</v>
      </c>
      <c r="F21" s="255" t="s">
        <v>49</v>
      </c>
      <c r="G21" s="334" t="s">
        <v>1329</v>
      </c>
      <c r="H21" s="335">
        <v>44.1</v>
      </c>
      <c r="I21" s="336">
        <v>44.1</v>
      </c>
      <c r="J21" s="342">
        <f>SUM(I20:I21)</f>
        <v>117.5</v>
      </c>
      <c r="K21" s="338" t="s">
        <v>1327</v>
      </c>
      <c r="L21" s="339">
        <v>42989</v>
      </c>
      <c r="M21" s="340" t="s">
        <v>1328</v>
      </c>
      <c r="N21" s="341">
        <v>2071463</v>
      </c>
      <c r="O21" s="351"/>
    </row>
    <row r="22" spans="1:15" s="1" customFormat="1" ht="20.25" customHeight="1" x14ac:dyDescent="0.25">
      <c r="A22" s="317"/>
      <c r="B22" s="262" t="s">
        <v>1302</v>
      </c>
      <c r="C22" s="262">
        <v>4001655</v>
      </c>
      <c r="D22" s="262">
        <v>20176170876</v>
      </c>
      <c r="E22" s="262">
        <v>327</v>
      </c>
      <c r="F22" s="255" t="s">
        <v>50</v>
      </c>
      <c r="G22" s="334" t="s">
        <v>1330</v>
      </c>
      <c r="H22" s="335">
        <v>39.299999999999997</v>
      </c>
      <c r="I22" s="336">
        <v>39.299999999999997</v>
      </c>
      <c r="J22" s="342">
        <v>39.299999999999997</v>
      </c>
      <c r="K22" s="338" t="s">
        <v>1331</v>
      </c>
      <c r="L22" s="339">
        <v>43010</v>
      </c>
      <c r="M22" s="340" t="s">
        <v>1332</v>
      </c>
      <c r="N22" s="341">
        <v>2071566</v>
      </c>
      <c r="O22" s="351"/>
    </row>
    <row r="23" spans="1:15" s="1" customFormat="1" ht="20.25" customHeight="1" x14ac:dyDescent="0.25">
      <c r="A23" s="317"/>
      <c r="B23" s="262" t="s">
        <v>1303</v>
      </c>
      <c r="C23" s="262">
        <v>4001656</v>
      </c>
      <c r="D23" s="262">
        <v>20176170876</v>
      </c>
      <c r="E23" s="262">
        <v>327</v>
      </c>
      <c r="F23" s="255" t="s">
        <v>50</v>
      </c>
      <c r="G23" s="334" t="s">
        <v>1329</v>
      </c>
      <c r="H23" s="335">
        <v>67</v>
      </c>
      <c r="I23" s="336">
        <v>67</v>
      </c>
      <c r="J23" s="342">
        <v>67</v>
      </c>
      <c r="K23" s="338" t="s">
        <v>1333</v>
      </c>
      <c r="L23" s="339">
        <v>43010</v>
      </c>
      <c r="M23" s="340" t="s">
        <v>1332</v>
      </c>
      <c r="N23" s="341">
        <v>2071567</v>
      </c>
      <c r="O23" s="351"/>
    </row>
    <row r="24" spans="1:15" s="1" customFormat="1" ht="20.25" customHeight="1" x14ac:dyDescent="0.25">
      <c r="A24" s="317"/>
      <c r="B24" s="262" t="s">
        <v>1302</v>
      </c>
      <c r="C24" s="262">
        <v>4001655</v>
      </c>
      <c r="D24" s="262">
        <v>20176170876</v>
      </c>
      <c r="E24" s="776" t="s">
        <v>1778</v>
      </c>
      <c r="F24" s="255" t="s">
        <v>80</v>
      </c>
      <c r="G24" s="776" t="s">
        <v>1778</v>
      </c>
      <c r="H24" s="777" t="s">
        <v>1778</v>
      </c>
      <c r="I24" s="771" t="s">
        <v>1778</v>
      </c>
      <c r="J24" s="778" t="s">
        <v>1778</v>
      </c>
      <c r="K24" s="779" t="s">
        <v>1778</v>
      </c>
      <c r="L24" s="780" t="s">
        <v>1778</v>
      </c>
      <c r="M24" s="781" t="s">
        <v>1778</v>
      </c>
      <c r="N24" s="782" t="s">
        <v>1778</v>
      </c>
      <c r="O24" s="351"/>
    </row>
    <row r="25" spans="1:15" s="1" customFormat="1" ht="20.25" customHeight="1" x14ac:dyDescent="0.25">
      <c r="A25" s="317"/>
      <c r="B25" s="262" t="s">
        <v>1303</v>
      </c>
      <c r="C25" s="262">
        <v>4001656</v>
      </c>
      <c r="D25" s="262">
        <v>20176170876</v>
      </c>
      <c r="E25" s="776" t="s">
        <v>1778</v>
      </c>
      <c r="F25" s="255" t="s">
        <v>80</v>
      </c>
      <c r="G25" s="776" t="s">
        <v>1778</v>
      </c>
      <c r="H25" s="777" t="s">
        <v>1778</v>
      </c>
      <c r="I25" s="771" t="s">
        <v>1778</v>
      </c>
      <c r="J25" s="778" t="s">
        <v>1778</v>
      </c>
      <c r="K25" s="779" t="s">
        <v>1778</v>
      </c>
      <c r="L25" s="780" t="s">
        <v>1778</v>
      </c>
      <c r="M25" s="781" t="s">
        <v>1778</v>
      </c>
      <c r="N25" s="782" t="s">
        <v>1778</v>
      </c>
      <c r="O25" s="351"/>
    </row>
    <row r="26" spans="1:15" x14ac:dyDescent="0.25">
      <c r="A26" s="75"/>
      <c r="B26" s="75"/>
      <c r="C26" s="75"/>
      <c r="D26" s="75"/>
      <c r="E26" s="75"/>
      <c r="F26" s="99"/>
      <c r="G26" s="352"/>
      <c r="H26" s="225" t="s">
        <v>16</v>
      </c>
      <c r="I26" s="225">
        <f>SUM(I6:I23)</f>
        <v>571.20000000000005</v>
      </c>
      <c r="J26" s="225">
        <f>SUM(J6:J23)</f>
        <v>571.20000000000005</v>
      </c>
      <c r="K26" s="99"/>
      <c r="L26" s="99"/>
      <c r="M26" s="353"/>
      <c r="N26" s="99"/>
      <c r="O26" s="121"/>
    </row>
    <row r="27" spans="1:15" x14ac:dyDescent="0.25">
      <c r="B27" s="2"/>
      <c r="C27" s="2"/>
      <c r="O27" s="121"/>
    </row>
    <row r="28" spans="1:15" s="1" customFormat="1" ht="20.25" customHeight="1" x14ac:dyDescent="0.25">
      <c r="A28" s="317"/>
      <c r="B28" s="262" t="s">
        <v>1302</v>
      </c>
      <c r="C28" s="262">
        <v>4001655</v>
      </c>
      <c r="D28" s="262">
        <v>205616016</v>
      </c>
      <c r="E28" s="262"/>
      <c r="F28" s="255" t="s">
        <v>1561</v>
      </c>
      <c r="G28" s="334" t="s">
        <v>1560</v>
      </c>
      <c r="H28" s="335">
        <v>37.200000000000003</v>
      </c>
      <c r="I28" s="336">
        <v>37.200000000000003</v>
      </c>
      <c r="J28" s="342">
        <v>37.200000000000003</v>
      </c>
      <c r="K28" s="338"/>
      <c r="L28" s="339" t="s">
        <v>1562</v>
      </c>
      <c r="M28" s="340"/>
      <c r="N28" s="341"/>
      <c r="O28" s="351"/>
    </row>
    <row r="29" spans="1:15" s="1" customFormat="1" ht="20.25" customHeight="1" x14ac:dyDescent="0.25">
      <c r="A29" s="317"/>
      <c r="B29" s="262" t="s">
        <v>1303</v>
      </c>
      <c r="C29" s="262">
        <v>4001656</v>
      </c>
      <c r="D29" s="262">
        <v>205616017</v>
      </c>
      <c r="E29" s="262"/>
      <c r="F29" s="255" t="s">
        <v>1561</v>
      </c>
      <c r="G29" s="334" t="s">
        <v>1329</v>
      </c>
      <c r="H29" s="335">
        <v>106.6</v>
      </c>
      <c r="I29" s="336">
        <v>106.6</v>
      </c>
      <c r="J29" s="342">
        <v>106</v>
      </c>
      <c r="K29" s="338"/>
      <c r="L29" s="339" t="s">
        <v>1562</v>
      </c>
      <c r="M29" s="340"/>
      <c r="N29" s="341"/>
      <c r="O29" s="351"/>
    </row>
    <row r="31" spans="1:15" x14ac:dyDescent="0.25">
      <c r="B31" t="s">
        <v>1773</v>
      </c>
    </row>
  </sheetData>
  <mergeCells count="1">
    <mergeCell ref="B3:K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9"/>
  <sheetViews>
    <sheetView topLeftCell="B94" workbookViewId="0">
      <selection activeCell="P106" sqref="P106"/>
    </sheetView>
  </sheetViews>
  <sheetFormatPr baseColWidth="10" defaultRowHeight="15" x14ac:dyDescent="0.25"/>
  <cols>
    <col min="1" max="1" width="23.140625" customWidth="1"/>
    <col min="2" max="2" width="15.28515625" customWidth="1"/>
    <col min="3" max="3" width="14.28515625" style="121" hidden="1" customWidth="1"/>
    <col min="4" max="4" width="14.7109375" style="121" hidden="1" customWidth="1"/>
    <col min="5" max="5" width="11.28515625" customWidth="1"/>
    <col min="6" max="6" width="10.28515625" style="46" hidden="1" customWidth="1"/>
    <col min="7" max="7" width="10.5703125" hidden="1" customWidth="1"/>
    <col min="8" max="8" width="12.140625" customWidth="1"/>
    <col min="9" max="9" width="10.5703125" customWidth="1"/>
    <col min="10" max="10" width="23.28515625" hidden="1" customWidth="1"/>
    <col min="11" max="12" width="6.5703125" customWidth="1"/>
    <col min="13" max="13" width="8.28515625" customWidth="1"/>
    <col min="14" max="14" width="11.28515625" customWidth="1"/>
    <col min="15" max="15" width="11.5703125" style="322" customWidth="1"/>
    <col min="16" max="16" width="14.7109375" customWidth="1"/>
  </cols>
  <sheetData>
    <row r="1" spans="1:15" ht="15.75" customHeight="1" x14ac:dyDescent="0.25">
      <c r="A1" s="895" t="s">
        <v>1214</v>
      </c>
      <c r="B1" s="895"/>
      <c r="C1" s="895"/>
      <c r="D1" s="895"/>
      <c r="E1" s="895"/>
      <c r="F1" s="895"/>
      <c r="G1" s="895"/>
      <c r="H1" s="895"/>
      <c r="I1" s="895"/>
      <c r="K1" s="7"/>
      <c r="L1" s="7"/>
    </row>
    <row r="2" spans="1:15" s="3" customFormat="1" ht="35.25" customHeight="1" thickBot="1" x14ac:dyDescent="0.3">
      <c r="A2" s="226"/>
      <c r="B2" s="227" t="s">
        <v>1334</v>
      </c>
      <c r="C2" s="228"/>
      <c r="D2" s="228"/>
      <c r="E2" s="229"/>
      <c r="F2" s="230"/>
      <c r="G2" s="229"/>
      <c r="H2" s="229"/>
      <c r="I2" s="229"/>
      <c r="J2" s="229"/>
      <c r="K2" s="21"/>
      <c r="L2" s="21"/>
      <c r="M2" s="22"/>
      <c r="N2" s="894"/>
      <c r="O2" s="894"/>
    </row>
    <row r="3" spans="1:15" s="2" customFormat="1" ht="35.25" customHeight="1" thickBot="1" x14ac:dyDescent="0.3">
      <c r="A3" s="231" t="s">
        <v>1</v>
      </c>
      <c r="B3" s="232" t="s">
        <v>2</v>
      </c>
      <c r="C3" s="232" t="s">
        <v>1215</v>
      </c>
      <c r="D3" s="232" t="s">
        <v>1216</v>
      </c>
      <c r="E3" s="233" t="s">
        <v>1217</v>
      </c>
      <c r="F3" s="234" t="s">
        <v>1218</v>
      </c>
      <c r="G3" s="233" t="s">
        <v>1219</v>
      </c>
      <c r="H3" s="235" t="s">
        <v>1220</v>
      </c>
      <c r="I3" s="235" t="s">
        <v>1220</v>
      </c>
      <c r="J3" s="235" t="s">
        <v>1221</v>
      </c>
      <c r="K3" s="236" t="s">
        <v>31</v>
      </c>
      <c r="L3" s="236"/>
      <c r="M3" s="237" t="s">
        <v>44</v>
      </c>
      <c r="N3" s="354" t="s">
        <v>52</v>
      </c>
      <c r="O3" s="355" t="s">
        <v>1310</v>
      </c>
    </row>
    <row r="4" spans="1:15" ht="35.25" customHeight="1" x14ac:dyDescent="0.25">
      <c r="A4" s="238" t="s">
        <v>5</v>
      </c>
      <c r="B4" s="356" t="s">
        <v>6</v>
      </c>
      <c r="C4" s="356" t="s">
        <v>1222</v>
      </c>
      <c r="D4" s="356" t="s">
        <v>1223</v>
      </c>
      <c r="E4" s="357" t="s">
        <v>1224</v>
      </c>
      <c r="F4" s="358">
        <v>2032</v>
      </c>
      <c r="G4" s="359"/>
      <c r="H4" s="358">
        <v>2032</v>
      </c>
      <c r="I4" s="240"/>
      <c r="J4" s="241">
        <v>42760.382638888892</v>
      </c>
      <c r="K4" s="242" t="s">
        <v>142</v>
      </c>
      <c r="L4" s="242"/>
      <c r="M4" s="243" t="s">
        <v>475</v>
      </c>
      <c r="N4" s="360">
        <v>2070119</v>
      </c>
      <c r="O4" s="361" t="s">
        <v>1335</v>
      </c>
    </row>
    <row r="5" spans="1:15" ht="35.25" customHeight="1" x14ac:dyDescent="0.25">
      <c r="A5" s="244" t="s">
        <v>7</v>
      </c>
      <c r="B5" s="362" t="s">
        <v>8</v>
      </c>
      <c r="C5" s="362" t="s">
        <v>1222</v>
      </c>
      <c r="D5" s="362" t="s">
        <v>1223</v>
      </c>
      <c r="E5" s="363" t="s">
        <v>1225</v>
      </c>
      <c r="F5" s="364">
        <v>1788.5</v>
      </c>
      <c r="G5" s="365"/>
      <c r="H5" s="364">
        <v>1788.5</v>
      </c>
      <c r="I5" s="248"/>
      <c r="J5" s="241">
        <v>42760.382638888892</v>
      </c>
      <c r="K5" s="242" t="s">
        <v>142</v>
      </c>
      <c r="L5" s="242"/>
      <c r="M5" s="243" t="s">
        <v>475</v>
      </c>
      <c r="N5" s="360">
        <v>2070119</v>
      </c>
      <c r="O5" s="361" t="s">
        <v>1335</v>
      </c>
    </row>
    <row r="6" spans="1:15" ht="35.25" customHeight="1" x14ac:dyDescent="0.25">
      <c r="A6" s="244" t="s">
        <v>9</v>
      </c>
      <c r="B6" s="362" t="s">
        <v>10</v>
      </c>
      <c r="C6" s="362" t="s">
        <v>1226</v>
      </c>
      <c r="D6" s="362" t="s">
        <v>1223</v>
      </c>
      <c r="E6" s="363" t="s">
        <v>1227</v>
      </c>
      <c r="F6" s="364">
        <v>60619</v>
      </c>
      <c r="G6" s="366"/>
      <c r="H6" s="364">
        <v>60619</v>
      </c>
      <c r="I6" s="249"/>
      <c r="J6" s="241">
        <v>42760.382638888892</v>
      </c>
      <c r="K6" s="242" t="s">
        <v>142</v>
      </c>
      <c r="L6" s="242"/>
      <c r="M6" s="243" t="s">
        <v>475</v>
      </c>
      <c r="N6" s="360">
        <v>2070119</v>
      </c>
      <c r="O6" s="361" t="s">
        <v>1335</v>
      </c>
    </row>
    <row r="7" spans="1:15" ht="35.25" customHeight="1" x14ac:dyDescent="0.25">
      <c r="A7" s="244" t="s">
        <v>11</v>
      </c>
      <c r="B7" s="362" t="s">
        <v>12</v>
      </c>
      <c r="C7" s="362" t="s">
        <v>1226</v>
      </c>
      <c r="D7" s="362" t="s">
        <v>1223</v>
      </c>
      <c r="E7" s="363" t="s">
        <v>1228</v>
      </c>
      <c r="F7" s="364">
        <v>4682</v>
      </c>
      <c r="G7" s="365"/>
      <c r="H7" s="364">
        <v>4682</v>
      </c>
      <c r="I7" s="248"/>
      <c r="J7" s="241">
        <v>42760.382638888892</v>
      </c>
      <c r="K7" s="242" t="s">
        <v>142</v>
      </c>
      <c r="L7" s="242"/>
      <c r="M7" s="243" t="s">
        <v>475</v>
      </c>
      <c r="N7" s="360">
        <v>2070119</v>
      </c>
      <c r="O7" s="361" t="s">
        <v>1335</v>
      </c>
    </row>
    <row r="8" spans="1:15" ht="35.25" customHeight="1" x14ac:dyDescent="0.25">
      <c r="A8" s="244" t="s">
        <v>13</v>
      </c>
      <c r="B8" s="362" t="s">
        <v>14</v>
      </c>
      <c r="C8" s="362" t="s">
        <v>1226</v>
      </c>
      <c r="D8" s="362" t="s">
        <v>1223</v>
      </c>
      <c r="E8" s="363" t="s">
        <v>1229</v>
      </c>
      <c r="F8" s="364">
        <v>9522</v>
      </c>
      <c r="G8" s="365"/>
      <c r="H8" s="364">
        <v>9522</v>
      </c>
      <c r="I8" s="367">
        <f>SUM(H4:H8)</f>
        <v>78643.5</v>
      </c>
      <c r="J8" s="241">
        <v>42760.382638888892</v>
      </c>
      <c r="K8" s="242" t="s">
        <v>142</v>
      </c>
      <c r="L8" s="242"/>
      <c r="M8" s="243" t="s">
        <v>475</v>
      </c>
      <c r="N8" s="360">
        <v>2070119</v>
      </c>
      <c r="O8" s="361" t="s">
        <v>1335</v>
      </c>
    </row>
    <row r="9" spans="1:15" ht="35.25" customHeight="1" thickBot="1" x14ac:dyDescent="0.3">
      <c r="A9" s="244" t="s">
        <v>15</v>
      </c>
      <c r="B9" s="250">
        <v>1637633</v>
      </c>
      <c r="C9" s="251"/>
      <c r="D9" s="251"/>
      <c r="E9" s="34"/>
      <c r="F9" s="247"/>
      <c r="G9" s="248"/>
      <c r="H9" s="247"/>
      <c r="I9" s="252"/>
      <c r="J9" s="241"/>
      <c r="K9" s="253"/>
      <c r="L9" s="253"/>
      <c r="M9" s="254"/>
      <c r="N9" s="360"/>
      <c r="O9" s="368"/>
    </row>
    <row r="10" spans="1:15" s="1" customFormat="1" ht="35.25" customHeight="1" thickBot="1" x14ac:dyDescent="0.25">
      <c r="A10" s="896" t="s">
        <v>16</v>
      </c>
      <c r="B10" s="897"/>
      <c r="C10" s="315"/>
      <c r="D10" s="315"/>
      <c r="E10" s="255"/>
      <c r="F10" s="256"/>
      <c r="G10" s="246"/>
      <c r="H10" s="279">
        <f>SUM(H4:H9)</f>
        <v>78643.5</v>
      </c>
      <c r="I10" s="258">
        <f>SUM(I4:I9)</f>
        <v>78643.5</v>
      </c>
      <c r="J10" s="259"/>
      <c r="K10" s="260"/>
      <c r="L10" s="260"/>
      <c r="M10" s="260"/>
      <c r="N10" s="369"/>
      <c r="O10" s="369"/>
    </row>
    <row r="11" spans="1:15" s="3" customFormat="1" ht="35.25" customHeight="1" x14ac:dyDescent="0.25">
      <c r="A11" s="226" t="s">
        <v>78</v>
      </c>
      <c r="B11" s="227"/>
      <c r="C11" s="228"/>
      <c r="D11" s="228"/>
      <c r="E11" s="229"/>
      <c r="F11" s="230"/>
      <c r="G11" s="229"/>
      <c r="H11" s="229"/>
      <c r="I11" s="229"/>
      <c r="J11" s="229"/>
      <c r="K11" s="21"/>
      <c r="L11" s="21"/>
      <c r="M11" s="22"/>
      <c r="N11" s="894"/>
      <c r="O11" s="894"/>
    </row>
    <row r="12" spans="1:15" s="2" customFormat="1" ht="35.25" customHeight="1" x14ac:dyDescent="0.25">
      <c r="A12" s="315" t="s">
        <v>1</v>
      </c>
      <c r="B12" s="261" t="s">
        <v>2</v>
      </c>
      <c r="C12" s="261" t="s">
        <v>1215</v>
      </c>
      <c r="D12" s="261" t="s">
        <v>1216</v>
      </c>
      <c r="E12" s="262" t="s">
        <v>1217</v>
      </c>
      <c r="F12" s="263" t="s">
        <v>1230</v>
      </c>
      <c r="G12" s="264" t="s">
        <v>1231</v>
      </c>
      <c r="H12" s="262" t="s">
        <v>1232</v>
      </c>
      <c r="I12" s="262"/>
      <c r="J12" s="262" t="s">
        <v>1233</v>
      </c>
      <c r="K12" s="236" t="s">
        <v>31</v>
      </c>
      <c r="L12" s="236"/>
      <c r="M12" s="237" t="s">
        <v>44</v>
      </c>
      <c r="N12" s="370" t="s">
        <v>52</v>
      </c>
      <c r="O12" s="355" t="s">
        <v>1310</v>
      </c>
    </row>
    <row r="13" spans="1:15" ht="35.25" customHeight="1" x14ac:dyDescent="0.25">
      <c r="A13" s="238" t="s">
        <v>5</v>
      </c>
      <c r="B13" s="239" t="s">
        <v>6</v>
      </c>
      <c r="C13" s="239" t="s">
        <v>1234</v>
      </c>
      <c r="D13" s="239" t="s">
        <v>1235</v>
      </c>
      <c r="E13" s="265" t="s">
        <v>1236</v>
      </c>
      <c r="F13" s="266">
        <v>3998</v>
      </c>
      <c r="G13" s="267">
        <f>SUM(F4)</f>
        <v>2032</v>
      </c>
      <c r="H13" s="267">
        <f>F13-G13</f>
        <v>1966</v>
      </c>
      <c r="I13" s="267"/>
      <c r="J13" s="268" t="s">
        <v>1237</v>
      </c>
      <c r="K13" s="371">
        <v>202</v>
      </c>
      <c r="L13" s="269"/>
      <c r="M13" s="270" t="s">
        <v>1042</v>
      </c>
      <c r="N13" s="372" t="s">
        <v>1336</v>
      </c>
      <c r="O13" s="242" t="s">
        <v>1337</v>
      </c>
    </row>
    <row r="14" spans="1:15" ht="35.25" customHeight="1" x14ac:dyDescent="0.25">
      <c r="A14" s="244" t="s">
        <v>7</v>
      </c>
      <c r="B14" s="245" t="s">
        <v>8</v>
      </c>
      <c r="C14" s="245" t="s">
        <v>1234</v>
      </c>
      <c r="D14" s="245" t="s">
        <v>1235</v>
      </c>
      <c r="E14" s="271" t="s">
        <v>1338</v>
      </c>
      <c r="F14" s="272">
        <v>3296.5</v>
      </c>
      <c r="G14" s="273">
        <v>1788.5</v>
      </c>
      <c r="H14" s="267">
        <f>F14-G14</f>
        <v>1508</v>
      </c>
      <c r="I14" s="273"/>
      <c r="J14" s="241" t="s">
        <v>1237</v>
      </c>
      <c r="K14" s="370">
        <v>202</v>
      </c>
      <c r="L14" s="274"/>
      <c r="M14" s="243" t="s">
        <v>1042</v>
      </c>
      <c r="N14" s="372" t="s">
        <v>1336</v>
      </c>
      <c r="O14" s="242" t="s">
        <v>1337</v>
      </c>
    </row>
    <row r="15" spans="1:15" ht="35.25" customHeight="1" x14ac:dyDescent="0.25">
      <c r="A15" s="244" t="s">
        <v>9</v>
      </c>
      <c r="B15" s="245" t="s">
        <v>10</v>
      </c>
      <c r="C15" s="245" t="s">
        <v>1238</v>
      </c>
      <c r="D15" s="245" t="s">
        <v>1235</v>
      </c>
      <c r="E15" s="271" t="s">
        <v>1339</v>
      </c>
      <c r="F15" s="272">
        <v>119655.5</v>
      </c>
      <c r="G15" s="273">
        <v>60619</v>
      </c>
      <c r="H15" s="267">
        <f>F15-G15</f>
        <v>59036.5</v>
      </c>
      <c r="I15" s="273"/>
      <c r="J15" s="241" t="s">
        <v>1237</v>
      </c>
      <c r="K15" s="370">
        <v>202</v>
      </c>
      <c r="L15" s="274"/>
      <c r="M15" s="243" t="s">
        <v>1042</v>
      </c>
      <c r="N15" s="372" t="s">
        <v>1336</v>
      </c>
      <c r="O15" s="242" t="s">
        <v>1337</v>
      </c>
    </row>
    <row r="16" spans="1:15" ht="35.25" customHeight="1" x14ac:dyDescent="0.25">
      <c r="A16" s="244" t="s">
        <v>11</v>
      </c>
      <c r="B16" s="245" t="s">
        <v>12</v>
      </c>
      <c r="C16" s="245" t="s">
        <v>1238</v>
      </c>
      <c r="D16" s="245" t="s">
        <v>1235</v>
      </c>
      <c r="E16" s="271" t="s">
        <v>1340</v>
      </c>
      <c r="F16" s="272">
        <v>4808.5</v>
      </c>
      <c r="G16" s="273"/>
      <c r="H16" s="267">
        <f t="shared" ref="H16:H17" si="0">F16-G16</f>
        <v>4808.5</v>
      </c>
      <c r="I16" s="273"/>
      <c r="J16" s="241" t="s">
        <v>1237</v>
      </c>
      <c r="K16" s="370">
        <v>202</v>
      </c>
      <c r="L16" s="274"/>
      <c r="M16" s="243" t="s">
        <v>1042</v>
      </c>
      <c r="N16" s="372" t="s">
        <v>1336</v>
      </c>
      <c r="O16" s="242" t="s">
        <v>1337</v>
      </c>
    </row>
    <row r="17" spans="1:16" ht="35.25" customHeight="1" x14ac:dyDescent="0.25">
      <c r="A17" s="244" t="s">
        <v>13</v>
      </c>
      <c r="B17" s="245" t="s">
        <v>14</v>
      </c>
      <c r="C17" s="245" t="s">
        <v>1238</v>
      </c>
      <c r="D17" s="245" t="s">
        <v>1235</v>
      </c>
      <c r="E17" s="271" t="s">
        <v>1341</v>
      </c>
      <c r="F17" s="272">
        <v>7979.5</v>
      </c>
      <c r="G17" s="273"/>
      <c r="H17" s="267">
        <f t="shared" si="0"/>
        <v>7979.5</v>
      </c>
      <c r="I17" s="273">
        <f>SUM(H13:H17)</f>
        <v>75298.5</v>
      </c>
      <c r="J17" s="241" t="s">
        <v>1237</v>
      </c>
      <c r="K17" s="370">
        <v>202</v>
      </c>
      <c r="L17" s="274"/>
      <c r="M17" s="243" t="s">
        <v>1042</v>
      </c>
      <c r="N17" s="372" t="s">
        <v>1336</v>
      </c>
      <c r="O17" s="242" t="s">
        <v>1337</v>
      </c>
    </row>
    <row r="18" spans="1:16" ht="35.25" customHeight="1" x14ac:dyDescent="0.25">
      <c r="A18" s="244" t="s">
        <v>15</v>
      </c>
      <c r="B18" s="250">
        <v>1637633</v>
      </c>
      <c r="C18" s="251">
        <v>42752</v>
      </c>
      <c r="D18" s="251">
        <v>42767</v>
      </c>
      <c r="E18" s="275" t="s">
        <v>1342</v>
      </c>
      <c r="F18" s="272">
        <v>918.5</v>
      </c>
      <c r="G18" s="273"/>
      <c r="H18" s="273">
        <v>918.5</v>
      </c>
      <c r="I18" s="276">
        <v>918.5</v>
      </c>
      <c r="J18" s="241">
        <v>42760.382638888892</v>
      </c>
      <c r="K18" s="253" t="s">
        <v>1066</v>
      </c>
      <c r="L18" s="277"/>
      <c r="M18" s="278" t="s">
        <v>511</v>
      </c>
      <c r="N18" s="372">
        <v>2070125</v>
      </c>
      <c r="O18" s="373" t="s">
        <v>1335</v>
      </c>
    </row>
    <row r="19" spans="1:16" s="1" customFormat="1" ht="35.25" customHeight="1" x14ac:dyDescent="0.2">
      <c r="A19" s="896" t="s">
        <v>16</v>
      </c>
      <c r="B19" s="897"/>
      <c r="C19" s="315"/>
      <c r="D19" s="315"/>
      <c r="E19" s="255"/>
      <c r="F19" s="256"/>
      <c r="G19" s="247"/>
      <c r="H19" s="247">
        <f>SUM(H13:H18)</f>
        <v>76217</v>
      </c>
      <c r="I19" s="279">
        <f>SUM(I17:I18)</f>
        <v>76217</v>
      </c>
      <c r="J19" s="257"/>
      <c r="K19" s="280"/>
      <c r="L19" s="280"/>
      <c r="M19" s="281"/>
      <c r="N19" s="6"/>
      <c r="O19" s="369"/>
    </row>
    <row r="20" spans="1:16" s="3" customFormat="1" ht="35.25" customHeight="1" thickBot="1" x14ac:dyDescent="0.3">
      <c r="A20" s="226"/>
      <c r="B20" s="227" t="s">
        <v>28</v>
      </c>
      <c r="C20" s="228"/>
      <c r="D20" s="228"/>
      <c r="E20" s="229"/>
      <c r="F20" s="230"/>
      <c r="G20" s="229"/>
      <c r="H20" s="229"/>
      <c r="I20" s="229"/>
      <c r="J20" s="229"/>
      <c r="K20" s="21"/>
      <c r="L20" s="21"/>
      <c r="M20" s="22"/>
      <c r="N20" s="894"/>
      <c r="O20" s="894"/>
    </row>
    <row r="21" spans="1:16" ht="45.75" thickBot="1" x14ac:dyDescent="0.3">
      <c r="A21" s="282" t="s">
        <v>1</v>
      </c>
      <c r="B21" s="283" t="s">
        <v>2</v>
      </c>
      <c r="C21" s="283" t="s">
        <v>1215</v>
      </c>
      <c r="D21" s="283" t="s">
        <v>1216</v>
      </c>
      <c r="E21" s="284" t="s">
        <v>1217</v>
      </c>
      <c r="F21" s="234" t="s">
        <v>1230</v>
      </c>
      <c r="G21" s="285" t="s">
        <v>1239</v>
      </c>
      <c r="H21" s="286" t="s">
        <v>1232</v>
      </c>
      <c r="I21" s="286"/>
      <c r="J21" s="286" t="s">
        <v>1233</v>
      </c>
      <c r="K21" s="287" t="s">
        <v>1240</v>
      </c>
      <c r="L21" s="236"/>
      <c r="M21" s="237" t="s">
        <v>44</v>
      </c>
      <c r="N21" s="370" t="s">
        <v>52</v>
      </c>
      <c r="O21" s="355" t="s">
        <v>1310</v>
      </c>
      <c r="P21" s="2"/>
    </row>
    <row r="22" spans="1:16" x14ac:dyDescent="0.25">
      <c r="A22" s="288" t="s">
        <v>5</v>
      </c>
      <c r="B22" s="289" t="s">
        <v>6</v>
      </c>
      <c r="C22" s="289" t="s">
        <v>1241</v>
      </c>
      <c r="D22" s="289" t="s">
        <v>1242</v>
      </c>
      <c r="E22" s="374" t="s">
        <v>1343</v>
      </c>
      <c r="F22" s="375">
        <v>1984.5</v>
      </c>
      <c r="G22" s="376">
        <v>0</v>
      </c>
      <c r="H22" s="377">
        <v>1984.5</v>
      </c>
      <c r="I22" s="294"/>
      <c r="J22" s="295">
        <v>42809.465277777781</v>
      </c>
      <c r="K22" s="120">
        <v>431</v>
      </c>
      <c r="L22" s="120"/>
      <c r="M22" s="99">
        <v>326</v>
      </c>
      <c r="N22" s="99">
        <v>2070355</v>
      </c>
      <c r="O22" s="353" t="s">
        <v>1344</v>
      </c>
    </row>
    <row r="23" spans="1:16" ht="17.25" customHeight="1" x14ac:dyDescent="0.25">
      <c r="A23" s="296" t="s">
        <v>7</v>
      </c>
      <c r="B23" s="297" t="s">
        <v>8</v>
      </c>
      <c r="C23" s="297" t="s">
        <v>1244</v>
      </c>
      <c r="D23" s="297" t="s">
        <v>1245</v>
      </c>
      <c r="E23" s="378" t="s">
        <v>1246</v>
      </c>
      <c r="F23" s="379">
        <v>1607.5</v>
      </c>
      <c r="G23" s="380">
        <v>0</v>
      </c>
      <c r="H23" s="377">
        <f>F23-G23</f>
        <v>1607.5</v>
      </c>
      <c r="I23" s="381">
        <f>SUM(H22:H23)</f>
        <v>3592</v>
      </c>
      <c r="J23" s="295">
        <v>42809.465277777781</v>
      </c>
      <c r="K23" s="120">
        <v>431</v>
      </c>
      <c r="L23" s="120"/>
      <c r="M23" s="99">
        <v>326</v>
      </c>
      <c r="N23" s="99">
        <v>2070355</v>
      </c>
      <c r="O23" s="353" t="s">
        <v>1344</v>
      </c>
    </row>
    <row r="24" spans="1:16" x14ac:dyDescent="0.25">
      <c r="A24" s="296" t="s">
        <v>9</v>
      </c>
      <c r="B24" s="297" t="s">
        <v>10</v>
      </c>
      <c r="C24" s="297" t="s">
        <v>1247</v>
      </c>
      <c r="D24" s="297" t="s">
        <v>1245</v>
      </c>
      <c r="E24" s="382" t="s">
        <v>1248</v>
      </c>
      <c r="F24" s="383">
        <v>38477</v>
      </c>
      <c r="G24" s="384">
        <v>0</v>
      </c>
      <c r="H24" s="385">
        <f>F24-G24</f>
        <v>38477</v>
      </c>
      <c r="I24" s="294"/>
      <c r="J24" s="295">
        <v>42800.62222222222</v>
      </c>
      <c r="K24" s="120">
        <v>400</v>
      </c>
      <c r="L24" s="120"/>
      <c r="M24" s="99">
        <v>271</v>
      </c>
      <c r="N24" s="99">
        <v>2070353</v>
      </c>
      <c r="O24" s="353" t="s">
        <v>1345</v>
      </c>
    </row>
    <row r="25" spans="1:16" x14ac:dyDescent="0.25">
      <c r="A25" s="296" t="s">
        <v>11</v>
      </c>
      <c r="B25" s="297" t="s">
        <v>12</v>
      </c>
      <c r="C25" s="297" t="s">
        <v>1247</v>
      </c>
      <c r="D25" s="297" t="s">
        <v>1245</v>
      </c>
      <c r="E25" s="382" t="s">
        <v>1249</v>
      </c>
      <c r="F25" s="383">
        <v>4628</v>
      </c>
      <c r="G25" s="384">
        <v>0</v>
      </c>
      <c r="H25" s="385">
        <f t="shared" ref="H25:H27" si="1">F25-G25</f>
        <v>4628</v>
      </c>
      <c r="I25" s="294"/>
      <c r="J25" s="295">
        <v>42800.62222222222</v>
      </c>
      <c r="K25" s="120">
        <v>400</v>
      </c>
      <c r="L25" s="120"/>
      <c r="M25" s="99">
        <v>271</v>
      </c>
      <c r="N25" s="99">
        <v>2070353</v>
      </c>
      <c r="O25" s="353" t="s">
        <v>1345</v>
      </c>
    </row>
    <row r="26" spans="1:16" x14ac:dyDescent="0.25">
      <c r="A26" s="296" t="s">
        <v>13</v>
      </c>
      <c r="B26" s="297" t="s">
        <v>14</v>
      </c>
      <c r="C26" s="297" t="s">
        <v>1247</v>
      </c>
      <c r="D26" s="297" t="s">
        <v>1245</v>
      </c>
      <c r="E26" s="382" t="s">
        <v>1346</v>
      </c>
      <c r="F26" s="383">
        <v>10311</v>
      </c>
      <c r="G26" s="384">
        <v>0</v>
      </c>
      <c r="H26" s="385">
        <f t="shared" si="1"/>
        <v>10311</v>
      </c>
      <c r="I26" s="386">
        <f>SUM(H24:H26)</f>
        <v>53416</v>
      </c>
      <c r="J26" s="295">
        <v>42800.62222222222</v>
      </c>
      <c r="K26" s="120">
        <v>400</v>
      </c>
      <c r="L26" s="120"/>
      <c r="M26" s="99">
        <v>271</v>
      </c>
      <c r="N26" s="99">
        <v>2070353</v>
      </c>
      <c r="O26" s="353" t="s">
        <v>1345</v>
      </c>
    </row>
    <row r="27" spans="1:16" x14ac:dyDescent="0.25">
      <c r="A27" s="296" t="s">
        <v>15</v>
      </c>
      <c r="B27" s="301">
        <v>1637633</v>
      </c>
      <c r="C27" s="302">
        <v>42781</v>
      </c>
      <c r="D27" s="302">
        <v>42796</v>
      </c>
      <c r="E27" s="387" t="s">
        <v>1250</v>
      </c>
      <c r="F27" s="388">
        <v>823.5</v>
      </c>
      <c r="G27" s="389">
        <v>0</v>
      </c>
      <c r="H27" s="390">
        <f t="shared" si="1"/>
        <v>823.5</v>
      </c>
      <c r="I27" s="391">
        <f>SUM(H27)</f>
        <v>823.5</v>
      </c>
      <c r="J27" s="295">
        <v>42789.4</v>
      </c>
      <c r="K27" s="120">
        <v>323</v>
      </c>
      <c r="L27" s="120"/>
      <c r="M27" s="99">
        <v>125</v>
      </c>
      <c r="N27" s="99">
        <v>2070305</v>
      </c>
      <c r="O27" s="353" t="s">
        <v>1347</v>
      </c>
    </row>
    <row r="28" spans="1:16" x14ac:dyDescent="0.25">
      <c r="A28" s="898" t="s">
        <v>16</v>
      </c>
      <c r="B28" s="899"/>
      <c r="C28" s="316"/>
      <c r="D28" s="316"/>
      <c r="E28" s="304"/>
      <c r="F28" s="305"/>
      <c r="G28" s="306"/>
      <c r="H28" s="306">
        <f>SUM(H22:H27)</f>
        <v>57831.5</v>
      </c>
      <c r="I28" s="307">
        <f>SUM(I22:I27)</f>
        <v>57831.5</v>
      </c>
      <c r="J28" s="308"/>
      <c r="K28" s="99"/>
      <c r="L28" s="99"/>
      <c r="M28" s="99"/>
      <c r="N28" s="99"/>
      <c r="O28" s="353"/>
    </row>
    <row r="29" spans="1:16" s="3" customFormat="1" ht="35.25" customHeight="1" thickBot="1" x14ac:dyDescent="0.3">
      <c r="A29" s="226" t="s">
        <v>32</v>
      </c>
      <c r="B29" s="227"/>
      <c r="C29" s="228"/>
      <c r="D29" s="228"/>
      <c r="E29" s="229"/>
      <c r="F29" s="230"/>
      <c r="G29" s="229"/>
      <c r="H29" s="229"/>
      <c r="I29" s="229"/>
      <c r="J29" s="229"/>
      <c r="K29" s="21"/>
      <c r="L29" s="21"/>
      <c r="M29" s="22"/>
      <c r="N29" s="894"/>
      <c r="O29" s="894"/>
    </row>
    <row r="30" spans="1:16" ht="45.75" thickBot="1" x14ac:dyDescent="0.3">
      <c r="A30" s="282" t="s">
        <v>1</v>
      </c>
      <c r="B30" s="283" t="s">
        <v>2</v>
      </c>
      <c r="C30" s="283" t="s">
        <v>1215</v>
      </c>
      <c r="D30" s="283" t="s">
        <v>1216</v>
      </c>
      <c r="E30" s="284" t="s">
        <v>1217</v>
      </c>
      <c r="F30" s="234" t="s">
        <v>1230</v>
      </c>
      <c r="G30" s="285" t="s">
        <v>1239</v>
      </c>
      <c r="H30" s="284" t="s">
        <v>1232</v>
      </c>
      <c r="I30" s="284"/>
      <c r="J30" s="284" t="s">
        <v>1233</v>
      </c>
      <c r="K30" s="309" t="s">
        <v>1252</v>
      </c>
      <c r="L30" s="309" t="s">
        <v>1253</v>
      </c>
      <c r="M30" s="237" t="s">
        <v>44</v>
      </c>
      <c r="N30" s="370" t="s">
        <v>52</v>
      </c>
      <c r="O30" s="355" t="s">
        <v>1310</v>
      </c>
    </row>
    <row r="31" spans="1:16" x14ac:dyDescent="0.25">
      <c r="A31" s="288" t="s">
        <v>5</v>
      </c>
      <c r="B31" s="392" t="s">
        <v>6</v>
      </c>
      <c r="C31" s="392" t="s">
        <v>1241</v>
      </c>
      <c r="D31" s="392" t="s">
        <v>1242</v>
      </c>
      <c r="E31" s="393" t="s">
        <v>1243</v>
      </c>
      <c r="F31" s="394">
        <v>1984.5</v>
      </c>
      <c r="G31" s="395">
        <v>0</v>
      </c>
      <c r="H31" s="385">
        <v>2164</v>
      </c>
      <c r="I31" s="385"/>
      <c r="J31" s="310">
        <v>42809.465277777781</v>
      </c>
      <c r="K31" s="311">
        <v>686</v>
      </c>
      <c r="L31" s="311">
        <v>8</v>
      </c>
      <c r="M31" s="77">
        <v>841</v>
      </c>
      <c r="N31" s="396">
        <v>2070539</v>
      </c>
      <c r="O31" s="397" t="s">
        <v>1348</v>
      </c>
    </row>
    <row r="32" spans="1:16" ht="17.25" customHeight="1" x14ac:dyDescent="0.25">
      <c r="A32" s="296" t="s">
        <v>7</v>
      </c>
      <c r="B32" s="398" t="s">
        <v>8</v>
      </c>
      <c r="C32" s="398" t="s">
        <v>1241</v>
      </c>
      <c r="D32" s="398" t="s">
        <v>1242</v>
      </c>
      <c r="E32" s="382" t="s">
        <v>1254</v>
      </c>
      <c r="F32" s="383">
        <v>1607.5</v>
      </c>
      <c r="G32" s="384">
        <v>0</v>
      </c>
      <c r="H32" s="399">
        <v>743.5</v>
      </c>
      <c r="I32" s="399"/>
      <c r="J32" s="312">
        <v>42809.465277777781</v>
      </c>
      <c r="K32" s="120">
        <v>686</v>
      </c>
      <c r="L32" s="311">
        <v>8</v>
      </c>
      <c r="M32" s="99">
        <v>841</v>
      </c>
      <c r="N32" s="396">
        <v>2070539</v>
      </c>
      <c r="O32" s="397" t="s">
        <v>1348</v>
      </c>
    </row>
    <row r="33" spans="1:15" x14ac:dyDescent="0.25">
      <c r="A33" s="296" t="s">
        <v>9</v>
      </c>
      <c r="B33" s="398" t="s">
        <v>10</v>
      </c>
      <c r="C33" s="398" t="s">
        <v>1241</v>
      </c>
      <c r="D33" s="398" t="s">
        <v>1242</v>
      </c>
      <c r="E33" s="382" t="s">
        <v>1255</v>
      </c>
      <c r="F33" s="383">
        <v>38477</v>
      </c>
      <c r="G33" s="384">
        <v>0</v>
      </c>
      <c r="H33" s="399">
        <v>39698</v>
      </c>
      <c r="I33" s="399"/>
      <c r="J33" s="312">
        <v>42800.62222222222</v>
      </c>
      <c r="K33" s="120">
        <v>686</v>
      </c>
      <c r="L33" s="311">
        <v>8</v>
      </c>
      <c r="M33" s="99">
        <v>841</v>
      </c>
      <c r="N33" s="396">
        <v>2070539</v>
      </c>
      <c r="O33" s="397" t="s">
        <v>1348</v>
      </c>
    </row>
    <row r="34" spans="1:15" x14ac:dyDescent="0.25">
      <c r="A34" s="296" t="s">
        <v>11</v>
      </c>
      <c r="B34" s="398" t="s">
        <v>12</v>
      </c>
      <c r="C34" s="398" t="s">
        <v>1241</v>
      </c>
      <c r="D34" s="398" t="s">
        <v>1242</v>
      </c>
      <c r="E34" s="382" t="s">
        <v>1256</v>
      </c>
      <c r="F34" s="383">
        <v>4628</v>
      </c>
      <c r="G34" s="384">
        <v>0</v>
      </c>
      <c r="H34" s="399">
        <v>4941.5</v>
      </c>
      <c r="I34" s="399"/>
      <c r="J34" s="312">
        <v>42800.62222222222</v>
      </c>
      <c r="K34" s="120">
        <v>686</v>
      </c>
      <c r="L34" s="311">
        <v>8</v>
      </c>
      <c r="M34" s="99">
        <v>841</v>
      </c>
      <c r="N34" s="396">
        <v>2070539</v>
      </c>
      <c r="O34" s="397" t="s">
        <v>1348</v>
      </c>
    </row>
    <row r="35" spans="1:15" x14ac:dyDescent="0.25">
      <c r="A35" s="296" t="s">
        <v>13</v>
      </c>
      <c r="B35" s="398" t="s">
        <v>14</v>
      </c>
      <c r="C35" s="398" t="s">
        <v>1241</v>
      </c>
      <c r="D35" s="398" t="s">
        <v>1242</v>
      </c>
      <c r="E35" s="382" t="s">
        <v>1257</v>
      </c>
      <c r="F35" s="383">
        <v>10311</v>
      </c>
      <c r="G35" s="384">
        <v>0</v>
      </c>
      <c r="H35" s="399">
        <v>11254</v>
      </c>
      <c r="I35" s="399">
        <f>SUM(H31:H35)</f>
        <v>58801</v>
      </c>
      <c r="J35" s="312">
        <v>42800.62222222222</v>
      </c>
      <c r="K35" s="120">
        <v>686</v>
      </c>
      <c r="L35" s="311">
        <v>8</v>
      </c>
      <c r="M35" s="99">
        <v>841</v>
      </c>
      <c r="N35" s="396">
        <v>2070539</v>
      </c>
      <c r="O35" s="397" t="s">
        <v>1348</v>
      </c>
    </row>
    <row r="36" spans="1:15" x14ac:dyDescent="0.25">
      <c r="A36" s="296" t="s">
        <v>15</v>
      </c>
      <c r="B36" s="400">
        <v>1637633</v>
      </c>
      <c r="C36" s="401">
        <v>42814</v>
      </c>
      <c r="D36" s="401">
        <v>42829</v>
      </c>
      <c r="E36" s="387" t="s">
        <v>1258</v>
      </c>
      <c r="F36" s="388">
        <v>823.5</v>
      </c>
      <c r="G36" s="389">
        <v>0</v>
      </c>
      <c r="H36" s="390">
        <v>890</v>
      </c>
      <c r="I36" s="390">
        <f>SUM(H36)</f>
        <v>890</v>
      </c>
      <c r="J36" s="312">
        <v>42789.4</v>
      </c>
      <c r="K36" s="120">
        <v>590</v>
      </c>
      <c r="L36" s="120">
        <v>8</v>
      </c>
      <c r="M36" s="99">
        <v>683</v>
      </c>
      <c r="N36" s="402">
        <v>2070531</v>
      </c>
      <c r="O36" s="397" t="s">
        <v>1349</v>
      </c>
    </row>
    <row r="37" spans="1:15" x14ac:dyDescent="0.25">
      <c r="A37" s="898" t="s">
        <v>16</v>
      </c>
      <c r="B37" s="899"/>
      <c r="C37" s="316"/>
      <c r="D37" s="316"/>
      <c r="E37" s="304"/>
      <c r="F37" s="305"/>
      <c r="G37" s="306"/>
      <c r="H37" s="306">
        <f>SUM(H31:H36)</f>
        <v>59691</v>
      </c>
      <c r="I37" s="306">
        <f>SUM(I31:I36)</f>
        <v>59691</v>
      </c>
      <c r="J37" s="314"/>
      <c r="K37" s="99"/>
      <c r="L37" s="99"/>
      <c r="M37" s="99"/>
      <c r="N37" s="99"/>
      <c r="O37" s="353"/>
    </row>
    <row r="38" spans="1:15" ht="21.75" thickBot="1" x14ac:dyDescent="0.3">
      <c r="A38" s="226" t="s">
        <v>39</v>
      </c>
      <c r="B38" s="227"/>
      <c r="C38" s="228"/>
      <c r="D38" s="228"/>
      <c r="E38" s="229"/>
      <c r="F38" s="230"/>
      <c r="G38" s="229"/>
      <c r="H38" s="229"/>
      <c r="I38" s="229"/>
      <c r="J38" s="229"/>
      <c r="K38" s="21"/>
      <c r="L38" s="21"/>
      <c r="M38" s="22"/>
      <c r="N38" s="894"/>
      <c r="O38" s="894"/>
    </row>
    <row r="39" spans="1:15" ht="45.75" thickBot="1" x14ac:dyDescent="0.3">
      <c r="A39" s="282" t="s">
        <v>1</v>
      </c>
      <c r="B39" s="283" t="s">
        <v>2</v>
      </c>
      <c r="C39" s="283" t="s">
        <v>1215</v>
      </c>
      <c r="D39" s="283" t="s">
        <v>1216</v>
      </c>
      <c r="E39" s="284" t="s">
        <v>1217</v>
      </c>
      <c r="F39" s="234" t="s">
        <v>1230</v>
      </c>
      <c r="G39" s="285" t="s">
        <v>1239</v>
      </c>
      <c r="H39" s="284" t="s">
        <v>1232</v>
      </c>
      <c r="I39" s="284"/>
      <c r="J39" s="284" t="s">
        <v>1233</v>
      </c>
      <c r="K39" s="309" t="s">
        <v>1252</v>
      </c>
      <c r="L39" s="309" t="s">
        <v>1253</v>
      </c>
      <c r="M39" s="237" t="s">
        <v>44</v>
      </c>
      <c r="N39" s="370" t="s">
        <v>52</v>
      </c>
      <c r="O39" s="355" t="s">
        <v>1310</v>
      </c>
    </row>
    <row r="40" spans="1:15" x14ac:dyDescent="0.25">
      <c r="A40" s="238" t="s">
        <v>5</v>
      </c>
      <c r="B40" s="392" t="s">
        <v>6</v>
      </c>
      <c r="C40" s="392" t="s">
        <v>1259</v>
      </c>
      <c r="D40" s="392" t="s">
        <v>1260</v>
      </c>
      <c r="E40" s="393" t="s">
        <v>1261</v>
      </c>
      <c r="F40" s="394"/>
      <c r="G40" s="395"/>
      <c r="H40" s="385">
        <v>1866.5</v>
      </c>
      <c r="I40" s="293"/>
      <c r="J40" s="310"/>
      <c r="K40" s="311">
        <v>896</v>
      </c>
      <c r="L40" s="311">
        <v>8</v>
      </c>
      <c r="M40" s="77">
        <v>1306</v>
      </c>
      <c r="N40" s="353">
        <v>2070724</v>
      </c>
      <c r="O40" s="353" t="s">
        <v>1350</v>
      </c>
    </row>
    <row r="41" spans="1:15" x14ac:dyDescent="0.25">
      <c r="A41" s="244" t="s">
        <v>7</v>
      </c>
      <c r="B41" s="398" t="s">
        <v>8</v>
      </c>
      <c r="C41" s="392" t="s">
        <v>1259</v>
      </c>
      <c r="D41" s="392" t="s">
        <v>1260</v>
      </c>
      <c r="E41" s="382" t="s">
        <v>1262</v>
      </c>
      <c r="F41" s="383"/>
      <c r="G41" s="384"/>
      <c r="H41" s="399">
        <v>1050</v>
      </c>
      <c r="I41" s="303"/>
      <c r="J41" s="312"/>
      <c r="K41" s="120">
        <v>896</v>
      </c>
      <c r="L41" s="311">
        <v>8</v>
      </c>
      <c r="M41" s="99">
        <v>1306</v>
      </c>
      <c r="N41" s="353">
        <v>2070724</v>
      </c>
      <c r="O41" s="353" t="s">
        <v>1350</v>
      </c>
    </row>
    <row r="42" spans="1:15" x14ac:dyDescent="0.25">
      <c r="A42" s="244" t="s">
        <v>9</v>
      </c>
      <c r="B42" s="398" t="s">
        <v>10</v>
      </c>
      <c r="C42" s="392" t="s">
        <v>1259</v>
      </c>
      <c r="D42" s="392" t="s">
        <v>1260</v>
      </c>
      <c r="E42" s="382" t="s">
        <v>1263</v>
      </c>
      <c r="F42" s="383"/>
      <c r="G42" s="384"/>
      <c r="H42" s="399">
        <v>57086</v>
      </c>
      <c r="I42" s="303"/>
      <c r="J42" s="312"/>
      <c r="K42" s="120">
        <v>896</v>
      </c>
      <c r="L42" s="311">
        <v>8</v>
      </c>
      <c r="M42" s="99">
        <v>1306</v>
      </c>
      <c r="N42" s="353">
        <v>2070724</v>
      </c>
      <c r="O42" s="353" t="s">
        <v>1350</v>
      </c>
    </row>
    <row r="43" spans="1:15" x14ac:dyDescent="0.25">
      <c r="A43" s="244" t="s">
        <v>11</v>
      </c>
      <c r="B43" s="398" t="s">
        <v>12</v>
      </c>
      <c r="C43" s="392" t="s">
        <v>1259</v>
      </c>
      <c r="D43" s="392" t="s">
        <v>1260</v>
      </c>
      <c r="E43" s="382" t="s">
        <v>1264</v>
      </c>
      <c r="F43" s="383"/>
      <c r="G43" s="384"/>
      <c r="H43" s="399">
        <v>4622</v>
      </c>
      <c r="I43" s="303"/>
      <c r="J43" s="312"/>
      <c r="K43" s="120">
        <v>896</v>
      </c>
      <c r="L43" s="311">
        <v>8</v>
      </c>
      <c r="M43" s="99">
        <v>1306</v>
      </c>
      <c r="N43" s="353">
        <v>2070724</v>
      </c>
      <c r="O43" s="353" t="s">
        <v>1350</v>
      </c>
    </row>
    <row r="44" spans="1:15" x14ac:dyDescent="0.25">
      <c r="A44" s="244" t="s">
        <v>13</v>
      </c>
      <c r="B44" s="398" t="s">
        <v>14</v>
      </c>
      <c r="C44" s="392" t="s">
        <v>1259</v>
      </c>
      <c r="D44" s="392" t="s">
        <v>1260</v>
      </c>
      <c r="E44" s="382" t="s">
        <v>1265</v>
      </c>
      <c r="F44" s="383"/>
      <c r="G44" s="384"/>
      <c r="H44" s="399">
        <v>11377.5</v>
      </c>
      <c r="I44" s="399">
        <f>SUM(H40:H44)</f>
        <v>76002</v>
      </c>
      <c r="J44" s="312"/>
      <c r="K44" s="120">
        <v>896</v>
      </c>
      <c r="L44" s="311">
        <v>8</v>
      </c>
      <c r="M44" s="99">
        <v>1303</v>
      </c>
      <c r="N44" s="353">
        <v>2070724</v>
      </c>
      <c r="O44" s="353" t="s">
        <v>1350</v>
      </c>
    </row>
    <row r="45" spans="1:15" x14ac:dyDescent="0.25">
      <c r="A45" s="296" t="s">
        <v>15</v>
      </c>
      <c r="B45" s="400">
        <v>1637633</v>
      </c>
      <c r="C45" s="401">
        <v>42843</v>
      </c>
      <c r="D45" s="401">
        <v>42858</v>
      </c>
      <c r="E45" s="387" t="s">
        <v>1258</v>
      </c>
      <c r="F45" s="388">
        <v>823.5</v>
      </c>
      <c r="G45" s="389">
        <v>0</v>
      </c>
      <c r="H45" s="390">
        <v>799.5</v>
      </c>
      <c r="I45" s="390">
        <f>SUM(H45)</f>
        <v>799.5</v>
      </c>
      <c r="J45" s="312">
        <v>42789.4</v>
      </c>
      <c r="K45" s="120">
        <v>820</v>
      </c>
      <c r="L45" s="120">
        <v>8</v>
      </c>
      <c r="M45" s="99">
        <v>1089</v>
      </c>
      <c r="N45" s="353" t="s">
        <v>1351</v>
      </c>
      <c r="O45" s="353" t="s">
        <v>1352</v>
      </c>
    </row>
    <row r="46" spans="1:15" x14ac:dyDescent="0.25">
      <c r="A46" s="898" t="s">
        <v>16</v>
      </c>
      <c r="B46" s="899"/>
      <c r="C46" s="316"/>
      <c r="D46" s="316"/>
      <c r="E46" s="304"/>
      <c r="F46" s="305"/>
      <c r="G46" s="306"/>
      <c r="H46" s="306">
        <f>SUM(H40:H45)</f>
        <v>76801.5</v>
      </c>
      <c r="I46" s="306">
        <f>SUM(I40:I45)</f>
        <v>76801.5</v>
      </c>
      <c r="J46" s="314"/>
      <c r="K46" s="99"/>
      <c r="L46" s="99"/>
      <c r="M46" s="99"/>
      <c r="N46" s="99"/>
      <c r="O46" s="353"/>
    </row>
    <row r="47" spans="1:15" ht="21.75" thickBot="1" x14ac:dyDescent="0.3">
      <c r="A47" s="226" t="s">
        <v>43</v>
      </c>
      <c r="B47" s="227"/>
      <c r="C47" s="228"/>
      <c r="D47" s="228"/>
      <c r="E47" s="229"/>
      <c r="F47" s="230"/>
      <c r="G47" s="229"/>
      <c r="H47" s="229"/>
      <c r="I47" s="229"/>
      <c r="J47" s="229"/>
      <c r="K47" s="21"/>
      <c r="L47" s="21"/>
      <c r="M47" s="22"/>
      <c r="N47" s="894"/>
      <c r="O47" s="894"/>
    </row>
    <row r="48" spans="1:15" ht="45.75" thickBot="1" x14ac:dyDescent="0.3">
      <c r="A48" s="282" t="s">
        <v>1</v>
      </c>
      <c r="B48" s="283" t="s">
        <v>2</v>
      </c>
      <c r="C48" s="283" t="s">
        <v>1215</v>
      </c>
      <c r="D48" s="283" t="s">
        <v>1216</v>
      </c>
      <c r="E48" s="284" t="s">
        <v>1217</v>
      </c>
      <c r="F48" s="234" t="s">
        <v>1230</v>
      </c>
      <c r="G48" s="285" t="s">
        <v>1239</v>
      </c>
      <c r="H48" s="284" t="s">
        <v>1232</v>
      </c>
      <c r="I48" s="284"/>
      <c r="J48" s="284" t="s">
        <v>1233</v>
      </c>
      <c r="K48" s="309" t="s">
        <v>1252</v>
      </c>
      <c r="L48" s="309" t="s">
        <v>1253</v>
      </c>
      <c r="M48" s="243" t="s">
        <v>44</v>
      </c>
      <c r="N48" s="370" t="s">
        <v>52</v>
      </c>
      <c r="O48" s="355" t="s">
        <v>1310</v>
      </c>
    </row>
    <row r="49" spans="1:15" x14ac:dyDescent="0.25">
      <c r="A49" s="238" t="s">
        <v>5</v>
      </c>
      <c r="B49" s="392" t="s">
        <v>6</v>
      </c>
      <c r="C49" s="392" t="s">
        <v>1266</v>
      </c>
      <c r="D49" s="392" t="s">
        <v>1267</v>
      </c>
      <c r="E49" s="393" t="s">
        <v>1353</v>
      </c>
      <c r="F49" s="394"/>
      <c r="G49" s="395"/>
      <c r="H49" s="385">
        <v>1880</v>
      </c>
      <c r="I49" s="293"/>
      <c r="J49" s="310"/>
      <c r="K49" s="311">
        <v>1218</v>
      </c>
      <c r="L49" s="311">
        <v>8</v>
      </c>
      <c r="M49" s="99">
        <v>1824</v>
      </c>
      <c r="N49" s="353" t="s">
        <v>1354</v>
      </c>
      <c r="O49" s="353" t="s">
        <v>1267</v>
      </c>
    </row>
    <row r="50" spans="1:15" x14ac:dyDescent="0.25">
      <c r="A50" s="244" t="s">
        <v>7</v>
      </c>
      <c r="B50" s="398" t="s">
        <v>8</v>
      </c>
      <c r="C50" s="392" t="s">
        <v>1266</v>
      </c>
      <c r="D50" s="392" t="s">
        <v>1267</v>
      </c>
      <c r="E50" s="382" t="s">
        <v>1355</v>
      </c>
      <c r="F50" s="383"/>
      <c r="G50" s="384"/>
      <c r="H50" s="399">
        <v>1254</v>
      </c>
      <c r="I50" s="303"/>
      <c r="J50" s="312"/>
      <c r="K50" s="120">
        <v>1218</v>
      </c>
      <c r="L50" s="311">
        <v>8</v>
      </c>
      <c r="M50" s="99">
        <v>1824</v>
      </c>
      <c r="N50" s="353" t="s">
        <v>1354</v>
      </c>
      <c r="O50" s="353" t="s">
        <v>1267</v>
      </c>
    </row>
    <row r="51" spans="1:15" x14ac:dyDescent="0.25">
      <c r="A51" s="244" t="s">
        <v>9</v>
      </c>
      <c r="B51" s="398" t="s">
        <v>10</v>
      </c>
      <c r="C51" s="392" t="s">
        <v>1268</v>
      </c>
      <c r="D51" s="392" t="s">
        <v>1267</v>
      </c>
      <c r="E51" s="382" t="s">
        <v>1356</v>
      </c>
      <c r="F51" s="383"/>
      <c r="G51" s="384"/>
      <c r="H51" s="399">
        <v>59042</v>
      </c>
      <c r="I51" s="303"/>
      <c r="J51" s="312"/>
      <c r="K51" s="120">
        <v>1218</v>
      </c>
      <c r="L51" s="311">
        <v>8</v>
      </c>
      <c r="M51" s="99">
        <v>1824</v>
      </c>
      <c r="N51" s="353" t="s">
        <v>1354</v>
      </c>
      <c r="O51" s="353" t="s">
        <v>1267</v>
      </c>
    </row>
    <row r="52" spans="1:15" x14ac:dyDescent="0.25">
      <c r="A52" s="244" t="s">
        <v>11</v>
      </c>
      <c r="B52" s="398" t="s">
        <v>12</v>
      </c>
      <c r="C52" s="392" t="s">
        <v>1268</v>
      </c>
      <c r="D52" s="392" t="s">
        <v>1260</v>
      </c>
      <c r="E52" s="382" t="s">
        <v>1357</v>
      </c>
      <c r="F52" s="383"/>
      <c r="G52" s="384"/>
      <c r="H52" s="399">
        <v>4351</v>
      </c>
      <c r="I52" s="303"/>
      <c r="J52" s="312"/>
      <c r="K52" s="120">
        <v>1218</v>
      </c>
      <c r="L52" s="311">
        <v>8</v>
      </c>
      <c r="M52" s="99">
        <v>1824</v>
      </c>
      <c r="N52" s="353" t="s">
        <v>1354</v>
      </c>
      <c r="O52" s="353" t="s">
        <v>1267</v>
      </c>
    </row>
    <row r="53" spans="1:15" x14ac:dyDescent="0.25">
      <c r="A53" s="244" t="s">
        <v>13</v>
      </c>
      <c r="B53" s="398" t="s">
        <v>14</v>
      </c>
      <c r="C53" s="392" t="s">
        <v>1268</v>
      </c>
      <c r="D53" s="392" t="s">
        <v>1267</v>
      </c>
      <c r="E53" s="382" t="s">
        <v>1358</v>
      </c>
      <c r="F53" s="383"/>
      <c r="G53" s="384"/>
      <c r="H53" s="399">
        <v>10467</v>
      </c>
      <c r="I53" s="399">
        <f>SUM(H49:H53)</f>
        <v>76994</v>
      </c>
      <c r="J53" s="312"/>
      <c r="K53" s="120">
        <v>1218</v>
      </c>
      <c r="L53" s="311">
        <v>8</v>
      </c>
      <c r="M53" s="99">
        <v>1824</v>
      </c>
      <c r="N53" s="353" t="s">
        <v>1354</v>
      </c>
      <c r="O53" s="353" t="s">
        <v>1267</v>
      </c>
    </row>
    <row r="54" spans="1:15" x14ac:dyDescent="0.25">
      <c r="A54" s="244" t="s">
        <v>15</v>
      </c>
      <c r="B54" s="400">
        <v>1637633</v>
      </c>
      <c r="C54" s="401">
        <v>42873</v>
      </c>
      <c r="D54" s="401">
        <v>42888</v>
      </c>
      <c r="E54" s="387" t="s">
        <v>1269</v>
      </c>
      <c r="F54" s="388">
        <v>823.5</v>
      </c>
      <c r="G54" s="389">
        <v>0</v>
      </c>
      <c r="H54" s="390">
        <v>844.5</v>
      </c>
      <c r="I54" s="390">
        <f>SUM(H54)</f>
        <v>844.5</v>
      </c>
      <c r="J54" s="312">
        <v>42789.4</v>
      </c>
      <c r="K54" s="120">
        <v>1180</v>
      </c>
      <c r="L54" s="311">
        <v>8</v>
      </c>
      <c r="M54" s="99">
        <v>1750</v>
      </c>
      <c r="N54" s="353" t="s">
        <v>1359</v>
      </c>
      <c r="O54" s="353" t="s">
        <v>1360</v>
      </c>
    </row>
    <row r="55" spans="1:15" x14ac:dyDescent="0.25">
      <c r="A55" s="898" t="s">
        <v>16</v>
      </c>
      <c r="B55" s="899"/>
      <c r="C55" s="316"/>
      <c r="D55" s="316"/>
      <c r="E55" s="304"/>
      <c r="F55" s="305"/>
      <c r="G55" s="306"/>
      <c r="H55" s="306">
        <f>SUM(H49:H54)</f>
        <v>77838.5</v>
      </c>
      <c r="I55" s="306">
        <f>SUM(I49:I54)</f>
        <v>77838.5</v>
      </c>
      <c r="J55" s="314"/>
      <c r="K55" s="99"/>
      <c r="L55" s="99"/>
      <c r="M55" s="99"/>
      <c r="N55" s="99"/>
      <c r="O55" s="353"/>
    </row>
    <row r="56" spans="1:15" ht="21.75" thickBot="1" x14ac:dyDescent="0.3">
      <c r="A56" s="226" t="s">
        <v>48</v>
      </c>
      <c r="B56" s="227"/>
      <c r="C56" s="228"/>
      <c r="D56" s="228"/>
      <c r="E56" s="229"/>
      <c r="F56" s="230"/>
      <c r="G56" s="229"/>
      <c r="H56" s="229"/>
      <c r="I56" s="229"/>
      <c r="J56" s="229"/>
      <c r="K56" s="21"/>
      <c r="L56" s="21"/>
      <c r="M56" s="22"/>
      <c r="N56" s="894"/>
      <c r="O56" s="894"/>
    </row>
    <row r="57" spans="1:15" ht="45.75" thickBot="1" x14ac:dyDescent="0.3">
      <c r="A57" s="282" t="s">
        <v>1</v>
      </c>
      <c r="B57" s="283" t="s">
        <v>2</v>
      </c>
      <c r="C57" s="283" t="s">
        <v>1215</v>
      </c>
      <c r="D57" s="283" t="s">
        <v>1216</v>
      </c>
      <c r="E57" s="284" t="s">
        <v>1217</v>
      </c>
      <c r="F57" s="234" t="s">
        <v>1230</v>
      </c>
      <c r="G57" s="285" t="s">
        <v>1239</v>
      </c>
      <c r="H57" s="284" t="s">
        <v>1232</v>
      </c>
      <c r="I57" s="284"/>
      <c r="J57" s="284" t="s">
        <v>1233</v>
      </c>
      <c r="K57" s="309" t="s">
        <v>1252</v>
      </c>
      <c r="L57" s="309" t="s">
        <v>1253</v>
      </c>
      <c r="M57" s="243" t="s">
        <v>44</v>
      </c>
      <c r="N57" s="370" t="s">
        <v>52</v>
      </c>
      <c r="O57" s="355" t="s">
        <v>1310</v>
      </c>
    </row>
    <row r="58" spans="1:15" x14ac:dyDescent="0.25">
      <c r="A58" s="238" t="s">
        <v>5</v>
      </c>
      <c r="B58" s="392" t="s">
        <v>6</v>
      </c>
      <c r="C58" s="392" t="s">
        <v>1266</v>
      </c>
      <c r="D58" s="392" t="s">
        <v>1267</v>
      </c>
      <c r="E58" s="393" t="s">
        <v>1270</v>
      </c>
      <c r="F58" s="394"/>
      <c r="G58" s="395"/>
      <c r="H58" s="385">
        <v>1851</v>
      </c>
      <c r="I58" s="293"/>
      <c r="J58" s="310"/>
      <c r="K58" s="311">
        <v>1541</v>
      </c>
      <c r="L58" s="311">
        <v>8</v>
      </c>
      <c r="M58" s="77">
        <v>1824</v>
      </c>
      <c r="N58" s="403">
        <v>2070937</v>
      </c>
      <c r="O58" s="353" t="s">
        <v>1267</v>
      </c>
    </row>
    <row r="59" spans="1:15" x14ac:dyDescent="0.25">
      <c r="A59" s="244" t="s">
        <v>7</v>
      </c>
      <c r="B59" s="398" t="s">
        <v>8</v>
      </c>
      <c r="C59" s="392" t="s">
        <v>1266</v>
      </c>
      <c r="D59" s="392" t="s">
        <v>1267</v>
      </c>
      <c r="E59" s="382" t="s">
        <v>1271</v>
      </c>
      <c r="F59" s="383"/>
      <c r="G59" s="384"/>
      <c r="H59" s="399">
        <v>1840</v>
      </c>
      <c r="I59" s="303"/>
      <c r="J59" s="312"/>
      <c r="K59" s="311">
        <v>1541</v>
      </c>
      <c r="L59" s="311">
        <v>8</v>
      </c>
      <c r="M59" s="77">
        <v>1824</v>
      </c>
      <c r="N59" s="403">
        <v>2070937</v>
      </c>
      <c r="O59" s="353" t="s">
        <v>1267</v>
      </c>
    </row>
    <row r="60" spans="1:15" x14ac:dyDescent="0.25">
      <c r="A60" s="244" t="s">
        <v>9</v>
      </c>
      <c r="B60" s="398" t="s">
        <v>10</v>
      </c>
      <c r="C60" s="392" t="s">
        <v>1268</v>
      </c>
      <c r="D60" s="392" t="s">
        <v>1267</v>
      </c>
      <c r="E60" s="382" t="s">
        <v>1272</v>
      </c>
      <c r="F60" s="383"/>
      <c r="G60" s="384"/>
      <c r="H60" s="399">
        <v>61405.5</v>
      </c>
      <c r="I60" s="303"/>
      <c r="J60" s="312"/>
      <c r="K60" s="311">
        <v>1541</v>
      </c>
      <c r="L60" s="311">
        <v>8</v>
      </c>
      <c r="M60" s="77">
        <v>1824</v>
      </c>
      <c r="N60" s="403">
        <v>2070937</v>
      </c>
      <c r="O60" s="353" t="s">
        <v>1267</v>
      </c>
    </row>
    <row r="61" spans="1:15" x14ac:dyDescent="0.25">
      <c r="A61" s="244" t="s">
        <v>11</v>
      </c>
      <c r="B61" s="398" t="s">
        <v>12</v>
      </c>
      <c r="C61" s="392" t="s">
        <v>1268</v>
      </c>
      <c r="D61" s="392" t="s">
        <v>1260</v>
      </c>
      <c r="E61" s="382" t="s">
        <v>1273</v>
      </c>
      <c r="F61" s="383"/>
      <c r="G61" s="384"/>
      <c r="H61" s="399">
        <v>4450</v>
      </c>
      <c r="I61" s="303"/>
      <c r="J61" s="312"/>
      <c r="K61" s="311">
        <v>1541</v>
      </c>
      <c r="L61" s="311">
        <v>8</v>
      </c>
      <c r="M61" s="77">
        <v>1824</v>
      </c>
      <c r="N61" s="403">
        <v>2070937</v>
      </c>
      <c r="O61" s="353" t="s">
        <v>1267</v>
      </c>
    </row>
    <row r="62" spans="1:15" x14ac:dyDescent="0.25">
      <c r="A62" s="244" t="s">
        <v>13</v>
      </c>
      <c r="B62" s="398" t="s">
        <v>14</v>
      </c>
      <c r="C62" s="392" t="s">
        <v>1268</v>
      </c>
      <c r="D62" s="392" t="s">
        <v>1267</v>
      </c>
      <c r="E62" s="382" t="s">
        <v>1274</v>
      </c>
      <c r="F62" s="383"/>
      <c r="G62" s="384"/>
      <c r="H62" s="399">
        <v>10437.5</v>
      </c>
      <c r="I62" s="399">
        <f>SUM(H58:H62)</f>
        <v>79984</v>
      </c>
      <c r="J62" s="312"/>
      <c r="K62" s="311">
        <v>1541</v>
      </c>
      <c r="L62" s="311">
        <v>8</v>
      </c>
      <c r="M62" s="77">
        <v>1824</v>
      </c>
      <c r="N62" s="403">
        <v>2070937</v>
      </c>
      <c r="O62" s="353" t="s">
        <v>1267</v>
      </c>
    </row>
    <row r="63" spans="1:15" x14ac:dyDescent="0.25">
      <c r="A63" s="296" t="s">
        <v>15</v>
      </c>
      <c r="B63" s="301">
        <v>1637633</v>
      </c>
      <c r="C63" s="302">
        <v>42873</v>
      </c>
      <c r="D63" s="302">
        <v>42888</v>
      </c>
      <c r="E63" s="298"/>
      <c r="F63" s="299">
        <v>823.5</v>
      </c>
      <c r="G63" s="300">
        <v>0</v>
      </c>
      <c r="H63" s="303"/>
      <c r="I63" s="303"/>
      <c r="J63" s="312">
        <v>42789.4</v>
      </c>
      <c r="K63" s="120"/>
      <c r="L63" s="311"/>
      <c r="M63" s="99"/>
      <c r="N63" s="353"/>
      <c r="O63" s="353"/>
    </row>
    <row r="64" spans="1:15" x14ac:dyDescent="0.25">
      <c r="A64" s="898" t="s">
        <v>16</v>
      </c>
      <c r="B64" s="899"/>
      <c r="C64" s="316"/>
      <c r="D64" s="316"/>
      <c r="E64" s="304"/>
      <c r="F64" s="305"/>
      <c r="G64" s="306"/>
      <c r="H64" s="306">
        <f>SUM(H58:H63)</f>
        <v>79984</v>
      </c>
      <c r="I64" s="306">
        <f t="shared" ref="I64:J64" si="2">SUM(I58:I63)</f>
        <v>79984</v>
      </c>
      <c r="J64" s="306">
        <f t="shared" si="2"/>
        <v>42789.4</v>
      </c>
      <c r="K64" s="99"/>
      <c r="L64" s="99"/>
      <c r="M64" s="99"/>
      <c r="N64" s="99"/>
      <c r="O64" s="353"/>
    </row>
    <row r="65" spans="1:16" ht="21.75" thickBot="1" x14ac:dyDescent="0.3">
      <c r="A65" s="226" t="s">
        <v>49</v>
      </c>
      <c r="B65" s="227"/>
      <c r="C65" s="228"/>
      <c r="D65" s="228"/>
      <c r="E65" s="229"/>
      <c r="F65" s="230"/>
      <c r="G65" s="229"/>
      <c r="H65" s="229"/>
      <c r="I65" s="229"/>
      <c r="J65" s="229"/>
      <c r="K65" s="21"/>
      <c r="L65" s="21"/>
      <c r="M65" s="22"/>
      <c r="N65" s="894"/>
      <c r="O65" s="894"/>
    </row>
    <row r="66" spans="1:16" ht="45.75" thickBot="1" x14ac:dyDescent="0.3">
      <c r="A66" s="282" t="s">
        <v>1</v>
      </c>
      <c r="B66" s="283" t="s">
        <v>2</v>
      </c>
      <c r="C66" s="283" t="s">
        <v>1215</v>
      </c>
      <c r="D66" s="283" t="s">
        <v>1216</v>
      </c>
      <c r="E66" s="284" t="s">
        <v>1217</v>
      </c>
      <c r="F66" s="234" t="s">
        <v>1230</v>
      </c>
      <c r="G66" s="285" t="s">
        <v>1239</v>
      </c>
      <c r="H66" s="284" t="s">
        <v>1232</v>
      </c>
      <c r="I66" s="284"/>
      <c r="J66" s="284" t="s">
        <v>1233</v>
      </c>
      <c r="K66" s="309" t="s">
        <v>1252</v>
      </c>
      <c r="L66" s="309" t="s">
        <v>1253</v>
      </c>
      <c r="M66" s="243" t="s">
        <v>44</v>
      </c>
      <c r="N66" s="370" t="s">
        <v>52</v>
      </c>
      <c r="O66" s="355" t="s">
        <v>1310</v>
      </c>
      <c r="P66" s="246" t="s">
        <v>1361</v>
      </c>
    </row>
    <row r="67" spans="1:16" x14ac:dyDescent="0.25">
      <c r="A67" s="238" t="s">
        <v>5</v>
      </c>
      <c r="B67" s="404" t="s">
        <v>6</v>
      </c>
      <c r="C67" s="404" t="s">
        <v>1266</v>
      </c>
      <c r="D67" s="404" t="s">
        <v>1267</v>
      </c>
      <c r="E67" s="405" t="s">
        <v>1275</v>
      </c>
      <c r="F67" s="406"/>
      <c r="G67" s="407"/>
      <c r="H67" s="408">
        <v>1813.5</v>
      </c>
      <c r="I67" s="293"/>
      <c r="J67" s="310"/>
      <c r="K67" s="83">
        <v>1698</v>
      </c>
      <c r="L67" s="83">
        <v>8</v>
      </c>
      <c r="M67" s="83">
        <v>3407</v>
      </c>
      <c r="N67" s="353" t="s">
        <v>1362</v>
      </c>
      <c r="O67" s="353" t="s">
        <v>1363</v>
      </c>
      <c r="P67" s="99"/>
    </row>
    <row r="68" spans="1:16" x14ac:dyDescent="0.25">
      <c r="A68" s="244" t="s">
        <v>7</v>
      </c>
      <c r="B68" s="409" t="s">
        <v>8</v>
      </c>
      <c r="C68" s="404" t="s">
        <v>1266</v>
      </c>
      <c r="D68" s="404" t="s">
        <v>1267</v>
      </c>
      <c r="E68" s="410" t="s">
        <v>1276</v>
      </c>
      <c r="F68" s="411"/>
      <c r="G68" s="412"/>
      <c r="H68" s="410">
        <v>1880.5</v>
      </c>
      <c r="I68" s="303"/>
      <c r="J68" s="312"/>
      <c r="K68" s="105">
        <v>1698</v>
      </c>
      <c r="L68" s="83">
        <v>8</v>
      </c>
      <c r="M68" s="105">
        <v>3407</v>
      </c>
      <c r="N68" s="353" t="s">
        <v>1362</v>
      </c>
      <c r="O68" s="353" t="s">
        <v>1363</v>
      </c>
      <c r="P68" s="99"/>
    </row>
    <row r="69" spans="1:16" x14ac:dyDescent="0.25">
      <c r="A69" s="244" t="s">
        <v>9</v>
      </c>
      <c r="B69" s="398" t="s">
        <v>10</v>
      </c>
      <c r="C69" s="392" t="s">
        <v>1268</v>
      </c>
      <c r="D69" s="392" t="s">
        <v>1267</v>
      </c>
      <c r="E69" s="382" t="s">
        <v>1277</v>
      </c>
      <c r="F69" s="383"/>
      <c r="G69" s="384"/>
      <c r="H69" s="399">
        <v>53859.5</v>
      </c>
      <c r="I69" s="303"/>
      <c r="J69" s="312"/>
      <c r="K69" s="115">
        <v>1728</v>
      </c>
      <c r="L69" s="93">
        <v>8</v>
      </c>
      <c r="M69" s="115">
        <v>3485</v>
      </c>
      <c r="N69" s="353">
        <v>2071325</v>
      </c>
      <c r="O69" s="353" t="s">
        <v>1364</v>
      </c>
      <c r="P69" s="99"/>
    </row>
    <row r="70" spans="1:16" x14ac:dyDescent="0.25">
      <c r="A70" s="244" t="s">
        <v>11</v>
      </c>
      <c r="B70" s="398" t="s">
        <v>12</v>
      </c>
      <c r="C70" s="392" t="s">
        <v>1268</v>
      </c>
      <c r="D70" s="392" t="s">
        <v>1260</v>
      </c>
      <c r="E70" s="382" t="s">
        <v>1278</v>
      </c>
      <c r="F70" s="383"/>
      <c r="G70" s="384"/>
      <c r="H70" s="399">
        <v>4216.5</v>
      </c>
      <c r="I70" s="303"/>
      <c r="J70" s="312"/>
      <c r="K70" s="115">
        <v>1728</v>
      </c>
      <c r="L70" s="93">
        <v>8</v>
      </c>
      <c r="M70" s="115">
        <v>3485</v>
      </c>
      <c r="N70" s="353">
        <v>2071325</v>
      </c>
      <c r="O70" s="353" t="s">
        <v>1364</v>
      </c>
      <c r="P70" s="99"/>
    </row>
    <row r="71" spans="1:16" x14ac:dyDescent="0.25">
      <c r="A71" s="244" t="s">
        <v>13</v>
      </c>
      <c r="B71" s="398" t="s">
        <v>14</v>
      </c>
      <c r="C71" s="392" t="s">
        <v>1268</v>
      </c>
      <c r="D71" s="392" t="s">
        <v>1267</v>
      </c>
      <c r="E71" s="382" t="s">
        <v>1279</v>
      </c>
      <c r="F71" s="383"/>
      <c r="G71" s="384"/>
      <c r="H71" s="399">
        <v>8911</v>
      </c>
      <c r="I71" s="399">
        <f>SUM(H69:H71)</f>
        <v>66987</v>
      </c>
      <c r="J71" s="312"/>
      <c r="K71" s="115">
        <v>1728</v>
      </c>
      <c r="L71" s="93">
        <v>8</v>
      </c>
      <c r="M71" s="115">
        <v>3485</v>
      </c>
      <c r="N71" s="353">
        <v>2071325</v>
      </c>
      <c r="O71" s="353" t="s">
        <v>1364</v>
      </c>
      <c r="P71" s="99"/>
    </row>
    <row r="72" spans="1:16" ht="23.25" x14ac:dyDescent="0.25">
      <c r="A72" s="296" t="s">
        <v>15</v>
      </c>
      <c r="B72" s="413">
        <v>1637633</v>
      </c>
      <c r="C72" s="414">
        <v>42873</v>
      </c>
      <c r="D72" s="414">
        <v>42888</v>
      </c>
      <c r="E72" s="415" t="s">
        <v>1280</v>
      </c>
      <c r="F72" s="411">
        <v>823.5</v>
      </c>
      <c r="G72" s="412">
        <v>0</v>
      </c>
      <c r="H72" s="410">
        <v>1808.5</v>
      </c>
      <c r="I72" s="410">
        <f>SUM(H67+H68+H72)</f>
        <v>5502.5</v>
      </c>
      <c r="J72" s="312">
        <v>42789.4</v>
      </c>
      <c r="K72" s="105">
        <v>1698</v>
      </c>
      <c r="L72" s="83">
        <v>8</v>
      </c>
      <c r="M72" s="105">
        <v>3407</v>
      </c>
      <c r="N72" s="353" t="s">
        <v>1362</v>
      </c>
      <c r="O72" s="353" t="s">
        <v>1363</v>
      </c>
      <c r="P72" s="416" t="s">
        <v>1365</v>
      </c>
    </row>
    <row r="73" spans="1:16" x14ac:dyDescent="0.25">
      <c r="A73" s="898" t="s">
        <v>16</v>
      </c>
      <c r="B73" s="899"/>
      <c r="C73" s="316"/>
      <c r="D73" s="316"/>
      <c r="E73" s="304"/>
      <c r="F73" s="305"/>
      <c r="G73" s="306"/>
      <c r="H73" s="306">
        <f>SUM(H67:H72)</f>
        <v>72489.5</v>
      </c>
      <c r="I73" s="306">
        <f>SUM(I67:I72)</f>
        <v>72489.5</v>
      </c>
      <c r="J73" s="314"/>
      <c r="K73" s="99"/>
      <c r="L73" s="99"/>
      <c r="M73" s="99"/>
      <c r="N73" s="99"/>
      <c r="O73" s="353"/>
      <c r="P73" s="99"/>
    </row>
    <row r="74" spans="1:16" ht="21.75" thickBot="1" x14ac:dyDescent="0.3">
      <c r="A74" s="226" t="s">
        <v>50</v>
      </c>
      <c r="B74" s="227"/>
      <c r="C74" s="228"/>
      <c r="D74" s="228"/>
      <c r="E74" s="229"/>
      <c r="F74" s="230"/>
      <c r="G74" s="229"/>
      <c r="H74" s="229"/>
      <c r="I74" s="229"/>
      <c r="J74" s="229"/>
      <c r="K74" s="21"/>
      <c r="L74" s="21"/>
      <c r="M74" s="22"/>
      <c r="N74" s="894"/>
      <c r="O74" s="894"/>
    </row>
    <row r="75" spans="1:16" ht="45.75" thickBot="1" x14ac:dyDescent="0.3">
      <c r="A75" s="282" t="s">
        <v>1</v>
      </c>
      <c r="B75" s="283" t="s">
        <v>2</v>
      </c>
      <c r="C75" s="283" t="s">
        <v>1215</v>
      </c>
      <c r="D75" s="283" t="s">
        <v>1216</v>
      </c>
      <c r="E75" s="284" t="s">
        <v>1217</v>
      </c>
      <c r="F75" s="234" t="s">
        <v>1230</v>
      </c>
      <c r="G75" s="285" t="s">
        <v>1239</v>
      </c>
      <c r="H75" s="284" t="s">
        <v>1232</v>
      </c>
      <c r="I75" s="284"/>
      <c r="J75" s="284" t="s">
        <v>1233</v>
      </c>
      <c r="K75" s="309" t="s">
        <v>1252</v>
      </c>
      <c r="L75" s="309" t="s">
        <v>1253</v>
      </c>
      <c r="M75" s="243" t="s">
        <v>44</v>
      </c>
      <c r="N75" s="370" t="s">
        <v>52</v>
      </c>
      <c r="O75" s="355" t="s">
        <v>1310</v>
      </c>
      <c r="P75" s="246" t="s">
        <v>1361</v>
      </c>
    </row>
    <row r="76" spans="1:16" x14ac:dyDescent="0.25">
      <c r="A76" s="238" t="s">
        <v>5</v>
      </c>
      <c r="B76" s="289" t="s">
        <v>6</v>
      </c>
      <c r="C76" s="289" t="s">
        <v>1266</v>
      </c>
      <c r="D76" s="289" t="s">
        <v>1267</v>
      </c>
      <c r="E76" s="290" t="s">
        <v>1281</v>
      </c>
      <c r="F76" s="291"/>
      <c r="G76" s="292"/>
      <c r="H76" s="293">
        <v>1757.5</v>
      </c>
      <c r="I76" s="293"/>
      <c r="J76" s="310"/>
      <c r="K76" s="311">
        <v>2041</v>
      </c>
      <c r="L76" s="311">
        <v>8</v>
      </c>
      <c r="M76" s="77">
        <v>4433</v>
      </c>
      <c r="N76" s="353">
        <v>2071562</v>
      </c>
      <c r="O76" s="353" t="s">
        <v>1366</v>
      </c>
      <c r="P76" s="99"/>
    </row>
    <row r="77" spans="1:16" x14ac:dyDescent="0.25">
      <c r="A77" s="244" t="s">
        <v>7</v>
      </c>
      <c r="B77" s="297" t="s">
        <v>8</v>
      </c>
      <c r="C77" s="289" t="s">
        <v>1266</v>
      </c>
      <c r="D77" s="289" t="s">
        <v>1267</v>
      </c>
      <c r="E77" s="303" t="s">
        <v>1282</v>
      </c>
      <c r="F77" s="299"/>
      <c r="G77" s="300"/>
      <c r="H77" s="303">
        <v>4395</v>
      </c>
      <c r="I77" s="303"/>
      <c r="J77" s="312"/>
      <c r="K77" s="311">
        <v>2041</v>
      </c>
      <c r="L77" s="311">
        <v>8</v>
      </c>
      <c r="M77" s="77">
        <v>4433</v>
      </c>
      <c r="N77" s="353">
        <v>2071562</v>
      </c>
      <c r="O77" s="353" t="s">
        <v>1366</v>
      </c>
      <c r="P77" s="99"/>
    </row>
    <row r="78" spans="1:16" x14ac:dyDescent="0.25">
      <c r="A78" s="244" t="s">
        <v>9</v>
      </c>
      <c r="B78" s="297" t="s">
        <v>10</v>
      </c>
      <c r="C78" s="289" t="s">
        <v>1268</v>
      </c>
      <c r="D78" s="289" t="s">
        <v>1267</v>
      </c>
      <c r="E78" s="298" t="s">
        <v>1277</v>
      </c>
      <c r="F78" s="299"/>
      <c r="G78" s="300"/>
      <c r="H78" s="303">
        <v>46138.5</v>
      </c>
      <c r="I78" s="303"/>
      <c r="J78" s="312"/>
      <c r="K78" s="311">
        <v>2041</v>
      </c>
      <c r="L78" s="311">
        <v>8</v>
      </c>
      <c r="M78" s="77">
        <v>4433</v>
      </c>
      <c r="N78" s="353">
        <v>2071562</v>
      </c>
      <c r="O78" s="353" t="s">
        <v>1366</v>
      </c>
      <c r="P78" s="99"/>
    </row>
    <row r="79" spans="1:16" x14ac:dyDescent="0.25">
      <c r="A79" s="244" t="s">
        <v>11</v>
      </c>
      <c r="B79" s="297" t="s">
        <v>12</v>
      </c>
      <c r="C79" s="289" t="s">
        <v>1268</v>
      </c>
      <c r="D79" s="289" t="s">
        <v>1260</v>
      </c>
      <c r="E79" s="298" t="s">
        <v>1283</v>
      </c>
      <c r="F79" s="299"/>
      <c r="G79" s="300"/>
      <c r="H79" s="303">
        <v>4221</v>
      </c>
      <c r="I79" s="303"/>
      <c r="J79" s="312"/>
      <c r="K79" s="311">
        <v>2041</v>
      </c>
      <c r="L79" s="311">
        <v>8</v>
      </c>
      <c r="M79" s="77">
        <v>4433</v>
      </c>
      <c r="N79" s="353">
        <v>2071562</v>
      </c>
      <c r="O79" s="353" t="s">
        <v>1366</v>
      </c>
      <c r="P79" s="99"/>
    </row>
    <row r="80" spans="1:16" x14ac:dyDescent="0.25">
      <c r="A80" s="244" t="s">
        <v>13</v>
      </c>
      <c r="B80" s="297" t="s">
        <v>14</v>
      </c>
      <c r="C80" s="289" t="s">
        <v>1268</v>
      </c>
      <c r="D80" s="289" t="s">
        <v>1267</v>
      </c>
      <c r="E80" s="298" t="s">
        <v>1284</v>
      </c>
      <c r="F80" s="299"/>
      <c r="G80" s="300"/>
      <c r="H80" s="303">
        <v>7681</v>
      </c>
      <c r="I80" s="303">
        <f>SUM(H76:H80)</f>
        <v>64193</v>
      </c>
      <c r="J80" s="312"/>
      <c r="K80" s="311">
        <v>2041</v>
      </c>
      <c r="L80" s="311">
        <v>8</v>
      </c>
      <c r="M80" s="77">
        <v>4433</v>
      </c>
      <c r="N80" s="353">
        <v>2071562</v>
      </c>
      <c r="O80" s="353" t="s">
        <v>1366</v>
      </c>
      <c r="P80" s="99"/>
    </row>
    <row r="81" spans="1:17" x14ac:dyDescent="0.25">
      <c r="A81" s="296" t="s">
        <v>15</v>
      </c>
      <c r="B81" s="301">
        <v>1637633</v>
      </c>
      <c r="C81" s="302">
        <v>42873</v>
      </c>
      <c r="D81" s="302">
        <v>42888</v>
      </c>
      <c r="E81" s="298"/>
      <c r="F81" s="299"/>
      <c r="G81" s="300"/>
      <c r="H81" s="303"/>
      <c r="I81" s="303"/>
      <c r="J81" s="312">
        <v>42789.4</v>
      </c>
      <c r="K81" s="120"/>
      <c r="L81" s="311">
        <v>8</v>
      </c>
      <c r="M81" s="99"/>
      <c r="N81" s="417"/>
      <c r="O81" s="353"/>
      <c r="P81" s="99"/>
    </row>
    <row r="82" spans="1:17" x14ac:dyDescent="0.25">
      <c r="A82" s="898" t="s">
        <v>16</v>
      </c>
      <c r="B82" s="899"/>
      <c r="C82" s="316"/>
      <c r="D82" s="316"/>
      <c r="E82" s="304"/>
      <c r="F82" s="305"/>
      <c r="G82" s="306"/>
      <c r="H82" s="306">
        <f>SUM(H76:H81)</f>
        <v>64193</v>
      </c>
      <c r="I82" s="306">
        <f>SUM(H82)</f>
        <v>64193</v>
      </c>
      <c r="J82" s="314"/>
      <c r="K82" s="99"/>
      <c r="L82" s="99"/>
      <c r="M82" s="99"/>
      <c r="N82" s="99"/>
      <c r="O82" s="353"/>
      <c r="P82" s="99"/>
    </row>
    <row r="83" spans="1:17" ht="21.75" thickBot="1" x14ac:dyDescent="0.3">
      <c r="A83" s="226" t="s">
        <v>80</v>
      </c>
      <c r="B83" s="227"/>
      <c r="C83" s="228"/>
      <c r="D83" s="228"/>
      <c r="E83" s="229"/>
      <c r="F83" s="230"/>
      <c r="G83" s="229"/>
      <c r="H83" s="229"/>
      <c r="I83" s="229"/>
      <c r="J83" s="229"/>
      <c r="K83" s="21"/>
      <c r="L83" s="21"/>
      <c r="M83" s="22"/>
      <c r="N83" s="894"/>
      <c r="O83" s="894"/>
    </row>
    <row r="84" spans="1:17" ht="45.75" thickBot="1" x14ac:dyDescent="0.3">
      <c r="A84" s="282" t="s">
        <v>1</v>
      </c>
      <c r="B84" s="283" t="s">
        <v>2</v>
      </c>
      <c r="C84" s="283" t="s">
        <v>1215</v>
      </c>
      <c r="D84" s="283" t="s">
        <v>1216</v>
      </c>
      <c r="E84" s="284" t="s">
        <v>1217</v>
      </c>
      <c r="F84" s="234" t="s">
        <v>1230</v>
      </c>
      <c r="G84" s="285" t="s">
        <v>1239</v>
      </c>
      <c r="H84" s="284" t="s">
        <v>1232</v>
      </c>
      <c r="I84" s="284"/>
      <c r="J84" s="284" t="s">
        <v>1233</v>
      </c>
      <c r="K84" s="309" t="s">
        <v>1252</v>
      </c>
      <c r="L84" s="309" t="s">
        <v>1253</v>
      </c>
      <c r="M84" s="243" t="s">
        <v>44</v>
      </c>
      <c r="N84" s="370" t="s">
        <v>52</v>
      </c>
      <c r="O84" s="355" t="s">
        <v>1310</v>
      </c>
      <c r="P84" s="246" t="s">
        <v>1361</v>
      </c>
    </row>
    <row r="85" spans="1:17" x14ac:dyDescent="0.25">
      <c r="A85" s="238" t="s">
        <v>5</v>
      </c>
      <c r="B85" s="418" t="s">
        <v>6</v>
      </c>
      <c r="C85" s="418" t="s">
        <v>1266</v>
      </c>
      <c r="D85" s="418" t="s">
        <v>1267</v>
      </c>
      <c r="E85" s="419" t="s">
        <v>1285</v>
      </c>
      <c r="F85" s="420"/>
      <c r="G85" s="421"/>
      <c r="H85" s="422">
        <v>1763</v>
      </c>
      <c r="I85" s="293"/>
      <c r="J85" s="310"/>
      <c r="K85" s="423">
        <v>2331</v>
      </c>
      <c r="L85" s="423">
        <v>8</v>
      </c>
      <c r="M85" s="423">
        <v>4981</v>
      </c>
      <c r="N85" s="417" t="s">
        <v>1367</v>
      </c>
      <c r="O85" s="353" t="s">
        <v>1368</v>
      </c>
      <c r="P85" s="99"/>
    </row>
    <row r="86" spans="1:17" x14ac:dyDescent="0.25">
      <c r="A86" s="244" t="s">
        <v>7</v>
      </c>
      <c r="B86" s="424" t="s">
        <v>8</v>
      </c>
      <c r="C86" s="418" t="s">
        <v>1266</v>
      </c>
      <c r="D86" s="418" t="s">
        <v>1267</v>
      </c>
      <c r="E86" s="390" t="s">
        <v>1286</v>
      </c>
      <c r="F86" s="388"/>
      <c r="G86" s="389"/>
      <c r="H86" s="390">
        <v>11</v>
      </c>
      <c r="I86" s="390">
        <f>SUM(H85:H86)</f>
        <v>1774</v>
      </c>
      <c r="J86" s="312"/>
      <c r="K86" s="423">
        <v>2331</v>
      </c>
      <c r="L86" s="423">
        <v>8</v>
      </c>
      <c r="M86" s="423">
        <v>4981</v>
      </c>
      <c r="N86" s="417" t="s">
        <v>1367</v>
      </c>
      <c r="O86" s="353" t="s">
        <v>1368</v>
      </c>
      <c r="P86" s="99"/>
    </row>
    <row r="87" spans="1:17" x14ac:dyDescent="0.25">
      <c r="A87" s="244" t="s">
        <v>9</v>
      </c>
      <c r="B87" s="398" t="s">
        <v>10</v>
      </c>
      <c r="C87" s="392" t="s">
        <v>1268</v>
      </c>
      <c r="D87" s="392" t="s">
        <v>1267</v>
      </c>
      <c r="E87" s="382" t="s">
        <v>1287</v>
      </c>
      <c r="F87" s="383"/>
      <c r="G87" s="384"/>
      <c r="H87" s="399">
        <v>61232</v>
      </c>
      <c r="I87" s="303"/>
      <c r="J87" s="312"/>
      <c r="K87" s="93">
        <v>2285</v>
      </c>
      <c r="L87" s="93">
        <v>8</v>
      </c>
      <c r="M87" s="93">
        <v>4872</v>
      </c>
      <c r="N87" s="417">
        <v>2071758</v>
      </c>
      <c r="O87" s="353" t="s">
        <v>1369</v>
      </c>
      <c r="P87" s="99"/>
    </row>
    <row r="88" spans="1:17" x14ac:dyDescent="0.25">
      <c r="A88" s="244" t="s">
        <v>11</v>
      </c>
      <c r="B88" s="398" t="s">
        <v>12</v>
      </c>
      <c r="C88" s="392" t="s">
        <v>1268</v>
      </c>
      <c r="D88" s="392" t="s">
        <v>1260</v>
      </c>
      <c r="E88" s="382" t="s">
        <v>1288</v>
      </c>
      <c r="F88" s="383"/>
      <c r="G88" s="384"/>
      <c r="H88" s="399">
        <v>4204</v>
      </c>
      <c r="I88" s="303"/>
      <c r="J88" s="312"/>
      <c r="K88" s="93">
        <v>2285</v>
      </c>
      <c r="L88" s="93">
        <v>8</v>
      </c>
      <c r="M88" s="93">
        <v>4872</v>
      </c>
      <c r="N88" s="417">
        <v>2071758</v>
      </c>
      <c r="O88" s="353" t="s">
        <v>1369</v>
      </c>
      <c r="P88" s="99"/>
    </row>
    <row r="89" spans="1:17" x14ac:dyDescent="0.25">
      <c r="A89" s="244" t="s">
        <v>13</v>
      </c>
      <c r="B89" s="398" t="s">
        <v>14</v>
      </c>
      <c r="C89" s="392" t="s">
        <v>1268</v>
      </c>
      <c r="D89" s="392" t="s">
        <v>1267</v>
      </c>
      <c r="E89" s="382" t="s">
        <v>1289</v>
      </c>
      <c r="F89" s="383"/>
      <c r="G89" s="384"/>
      <c r="H89" s="399">
        <v>9759</v>
      </c>
      <c r="I89" s="303"/>
      <c r="J89" s="312"/>
      <c r="K89" s="93">
        <v>2285</v>
      </c>
      <c r="L89" s="93">
        <v>8</v>
      </c>
      <c r="M89" s="93">
        <v>4872</v>
      </c>
      <c r="N89" s="417">
        <v>2071758</v>
      </c>
      <c r="O89" s="353" t="s">
        <v>1369</v>
      </c>
      <c r="P89" s="99"/>
    </row>
    <row r="90" spans="1:17" ht="25.5" customHeight="1" x14ac:dyDescent="0.25">
      <c r="A90" s="244" t="s">
        <v>15</v>
      </c>
      <c r="B90" s="425">
        <v>1637633</v>
      </c>
      <c r="C90" s="426">
        <v>42873</v>
      </c>
      <c r="D90" s="426">
        <v>42888</v>
      </c>
      <c r="E90" s="382" t="s">
        <v>1290</v>
      </c>
      <c r="F90" s="383"/>
      <c r="G90" s="384"/>
      <c r="H90" s="399">
        <v>1673</v>
      </c>
      <c r="I90" s="399">
        <f>SUM(H87:H90)</f>
        <v>76868</v>
      </c>
      <c r="J90" s="312">
        <v>42789.4</v>
      </c>
      <c r="K90" s="93">
        <v>2285</v>
      </c>
      <c r="L90" s="93">
        <v>8</v>
      </c>
      <c r="M90" s="93">
        <v>4872</v>
      </c>
      <c r="N90" s="417">
        <v>2071758</v>
      </c>
      <c r="O90" s="353" t="s">
        <v>1369</v>
      </c>
      <c r="P90" s="416" t="s">
        <v>1291</v>
      </c>
    </row>
    <row r="91" spans="1:17" x14ac:dyDescent="0.25">
      <c r="A91" s="898" t="s">
        <v>16</v>
      </c>
      <c r="B91" s="899"/>
      <c r="C91" s="316"/>
      <c r="D91" s="316"/>
      <c r="E91" s="304"/>
      <c r="F91" s="305"/>
      <c r="G91" s="306"/>
      <c r="H91" s="306">
        <f>SUM(H85:H90)</f>
        <v>78642</v>
      </c>
      <c r="I91" s="306">
        <f>SUM(I85:I90)</f>
        <v>78642</v>
      </c>
      <c r="J91" s="314"/>
      <c r="K91" s="99"/>
      <c r="L91" s="99"/>
      <c r="M91" s="99"/>
      <c r="N91" s="99"/>
      <c r="O91" s="353"/>
      <c r="P91" s="99"/>
      <c r="Q91" s="46"/>
    </row>
    <row r="92" spans="1:17" ht="21.75" thickBot="1" x14ac:dyDescent="0.3">
      <c r="A92" s="226" t="s">
        <v>56</v>
      </c>
      <c r="B92" s="227"/>
      <c r="C92" s="228"/>
      <c r="D92" s="228"/>
      <c r="E92" s="229"/>
      <c r="F92" s="230"/>
      <c r="G92" s="229"/>
      <c r="H92" s="229"/>
      <c r="I92" s="229"/>
      <c r="J92" s="229"/>
      <c r="K92" s="21"/>
      <c r="L92" s="21"/>
      <c r="M92" s="22"/>
      <c r="N92" s="894"/>
      <c r="O92" s="894"/>
    </row>
    <row r="93" spans="1:17" ht="45.75" thickBot="1" x14ac:dyDescent="0.3">
      <c r="A93" s="282" t="s">
        <v>1</v>
      </c>
      <c r="B93" s="283" t="s">
        <v>2</v>
      </c>
      <c r="C93" s="283" t="s">
        <v>1215</v>
      </c>
      <c r="D93" s="283" t="s">
        <v>1216</v>
      </c>
      <c r="E93" s="284" t="s">
        <v>1217</v>
      </c>
      <c r="F93" s="234" t="s">
        <v>1230</v>
      </c>
      <c r="G93" s="285" t="s">
        <v>1239</v>
      </c>
      <c r="H93" s="284" t="s">
        <v>1232</v>
      </c>
      <c r="I93" s="284"/>
      <c r="J93" s="284" t="s">
        <v>1233</v>
      </c>
      <c r="K93" s="309" t="s">
        <v>1252</v>
      </c>
      <c r="L93" s="309" t="s">
        <v>1253</v>
      </c>
      <c r="M93" s="243" t="s">
        <v>44</v>
      </c>
      <c r="N93" s="370" t="s">
        <v>52</v>
      </c>
      <c r="O93" s="355" t="s">
        <v>1310</v>
      </c>
      <c r="P93" s="246" t="s">
        <v>1361</v>
      </c>
    </row>
    <row r="94" spans="1:17" x14ac:dyDescent="0.25">
      <c r="A94" s="238" t="s">
        <v>5</v>
      </c>
      <c r="B94" s="592" t="s">
        <v>6</v>
      </c>
      <c r="C94" s="592" t="s">
        <v>1266</v>
      </c>
      <c r="D94" s="592" t="s">
        <v>1267</v>
      </c>
      <c r="E94" s="593" t="s">
        <v>1294</v>
      </c>
      <c r="F94" s="594"/>
      <c r="G94" s="595"/>
      <c r="H94" s="596">
        <v>1646</v>
      </c>
      <c r="I94" s="293"/>
      <c r="J94" s="310"/>
      <c r="K94" s="311">
        <v>2773</v>
      </c>
      <c r="L94" s="311">
        <v>8</v>
      </c>
      <c r="M94" s="311">
        <v>5830</v>
      </c>
      <c r="N94" s="417" t="s">
        <v>1663</v>
      </c>
      <c r="O94" s="427" t="s">
        <v>1665</v>
      </c>
      <c r="P94" s="99"/>
    </row>
    <row r="95" spans="1:17" x14ac:dyDescent="0.25">
      <c r="A95" s="244" t="s">
        <v>7</v>
      </c>
      <c r="B95" s="602" t="s">
        <v>8</v>
      </c>
      <c r="C95" s="603" t="s">
        <v>1266</v>
      </c>
      <c r="D95" s="603" t="s">
        <v>1267</v>
      </c>
      <c r="E95" s="604" t="s">
        <v>1293</v>
      </c>
      <c r="F95" s="605"/>
      <c r="G95" s="606"/>
      <c r="H95" s="604">
        <v>458</v>
      </c>
      <c r="I95" s="303"/>
      <c r="J95" s="312"/>
      <c r="K95" s="311">
        <v>2773</v>
      </c>
      <c r="L95" s="311">
        <v>8</v>
      </c>
      <c r="M95" s="311">
        <v>5830</v>
      </c>
      <c r="N95" s="417" t="s">
        <v>1664</v>
      </c>
      <c r="O95" s="427" t="s">
        <v>1665</v>
      </c>
      <c r="P95" s="99"/>
    </row>
    <row r="96" spans="1:17" x14ac:dyDescent="0.25">
      <c r="A96" s="244" t="s">
        <v>9</v>
      </c>
      <c r="B96" s="597" t="s">
        <v>10</v>
      </c>
      <c r="C96" s="592" t="s">
        <v>1268</v>
      </c>
      <c r="D96" s="592" t="s">
        <v>1267</v>
      </c>
      <c r="E96" s="598" t="s">
        <v>1297</v>
      </c>
      <c r="F96" s="599"/>
      <c r="G96" s="600"/>
      <c r="H96" s="601">
        <v>65750</v>
      </c>
      <c r="I96" s="303"/>
      <c r="J96" s="312"/>
      <c r="K96" s="311">
        <v>2773</v>
      </c>
      <c r="L96" s="311">
        <v>8</v>
      </c>
      <c r="M96" s="311">
        <v>5830</v>
      </c>
      <c r="N96" s="417" t="s">
        <v>1663</v>
      </c>
      <c r="O96" s="427" t="s">
        <v>1665</v>
      </c>
      <c r="P96" s="99"/>
    </row>
    <row r="97" spans="1:17" x14ac:dyDescent="0.25">
      <c r="A97" s="244" t="s">
        <v>11</v>
      </c>
      <c r="B97" s="597" t="s">
        <v>12</v>
      </c>
      <c r="C97" s="592" t="s">
        <v>1268</v>
      </c>
      <c r="D97" s="592" t="s">
        <v>1260</v>
      </c>
      <c r="E97" s="598" t="s">
        <v>1295</v>
      </c>
      <c r="F97" s="599"/>
      <c r="G97" s="600"/>
      <c r="H97" s="601">
        <v>4424</v>
      </c>
      <c r="I97" s="601">
        <v>71820</v>
      </c>
      <c r="J97" s="312"/>
      <c r="K97" s="311">
        <v>2773</v>
      </c>
      <c r="L97" s="311">
        <v>8</v>
      </c>
      <c r="M97" s="311">
        <v>5830</v>
      </c>
      <c r="N97" s="417" t="s">
        <v>1663</v>
      </c>
      <c r="O97" s="427" t="s">
        <v>1665</v>
      </c>
      <c r="P97" s="99"/>
    </row>
    <row r="98" spans="1:17" x14ac:dyDescent="0.25">
      <c r="A98" s="244" t="s">
        <v>13</v>
      </c>
      <c r="B98" s="602" t="s">
        <v>14</v>
      </c>
      <c r="C98" s="603" t="s">
        <v>1268</v>
      </c>
      <c r="D98" s="603" t="s">
        <v>1267</v>
      </c>
      <c r="E98" s="607" t="s">
        <v>1296</v>
      </c>
      <c r="F98" s="605"/>
      <c r="G98" s="606"/>
      <c r="H98" s="604">
        <v>10737</v>
      </c>
      <c r="I98" s="604">
        <f>H95+H98</f>
        <v>11195</v>
      </c>
      <c r="J98" s="312"/>
      <c r="K98" s="311">
        <v>2773</v>
      </c>
      <c r="L98" s="311">
        <v>8</v>
      </c>
      <c r="M98" s="311">
        <v>5830</v>
      </c>
      <c r="N98" s="417" t="s">
        <v>1664</v>
      </c>
      <c r="O98" s="427" t="s">
        <v>1665</v>
      </c>
      <c r="P98" s="99"/>
    </row>
    <row r="99" spans="1:17" ht="25.5" customHeight="1" x14ac:dyDescent="0.25">
      <c r="A99" s="244" t="s">
        <v>15</v>
      </c>
      <c r="B99" s="428">
        <v>1637633</v>
      </c>
      <c r="C99" s="429">
        <v>42873</v>
      </c>
      <c r="D99" s="429">
        <v>42888</v>
      </c>
      <c r="E99" s="430" t="s">
        <v>1370</v>
      </c>
      <c r="F99" s="431"/>
      <c r="G99" s="432"/>
      <c r="H99" s="433">
        <v>840.5</v>
      </c>
      <c r="I99" s="433">
        <f>SUM(H99)</f>
        <v>840.5</v>
      </c>
      <c r="J99" s="312">
        <v>42789.4</v>
      </c>
      <c r="K99" s="95">
        <v>2580</v>
      </c>
      <c r="L99" s="95">
        <v>8</v>
      </c>
      <c r="M99" s="95">
        <v>5399</v>
      </c>
      <c r="N99" s="434" t="s">
        <v>1371</v>
      </c>
      <c r="O99" s="427" t="s">
        <v>1666</v>
      </c>
      <c r="P99" s="416"/>
    </row>
    <row r="100" spans="1:17" x14ac:dyDescent="0.25">
      <c r="A100" s="898" t="s">
        <v>16</v>
      </c>
      <c r="B100" s="899"/>
      <c r="C100" s="316"/>
      <c r="D100" s="316"/>
      <c r="E100" s="304"/>
      <c r="F100" s="305"/>
      <c r="G100" s="306"/>
      <c r="H100" s="306">
        <f>SUM(H94:H99)</f>
        <v>83855.5</v>
      </c>
      <c r="I100" s="306">
        <f>SUM(I94:I99)</f>
        <v>83855.5</v>
      </c>
      <c r="J100" s="314"/>
      <c r="K100" s="99"/>
      <c r="L100" s="99"/>
      <c r="M100" s="99"/>
      <c r="N100" s="99"/>
      <c r="O100" s="353"/>
      <c r="P100" s="99"/>
      <c r="Q100" s="46"/>
    </row>
    <row r="101" spans="1:17" x14ac:dyDescent="0.25">
      <c r="H101" s="46"/>
      <c r="I101" s="46"/>
    </row>
    <row r="102" spans="1:17" x14ac:dyDescent="0.25">
      <c r="H102" s="46"/>
    </row>
    <row r="105" spans="1:17" x14ac:dyDescent="0.25">
      <c r="I105" s="46"/>
      <c r="K105" s="46"/>
      <c r="M105" s="46"/>
      <c r="O105"/>
    </row>
    <row r="106" spans="1:17" ht="15.75" x14ac:dyDescent="0.25">
      <c r="A106" s="895" t="s">
        <v>1251</v>
      </c>
      <c r="B106" s="895"/>
      <c r="C106" s="884"/>
      <c r="D106" s="884"/>
      <c r="E106" s="884"/>
      <c r="F106" s="884"/>
      <c r="G106" s="884"/>
      <c r="H106" s="884"/>
      <c r="I106" s="884"/>
      <c r="K106" s="7"/>
      <c r="L106" s="7"/>
      <c r="O106"/>
    </row>
    <row r="107" spans="1:17" ht="21" x14ac:dyDescent="0.25">
      <c r="A107" s="226"/>
      <c r="B107" s="227" t="s">
        <v>1542</v>
      </c>
      <c r="C107" s="228"/>
      <c r="D107" s="228"/>
      <c r="E107" s="229"/>
      <c r="F107" s="230"/>
      <c r="G107" s="229"/>
      <c r="H107" s="229"/>
      <c r="I107" s="229"/>
      <c r="J107" s="229"/>
      <c r="K107" s="21"/>
      <c r="L107" s="21"/>
      <c r="M107" s="22"/>
      <c r="N107" s="894"/>
      <c r="O107" s="894"/>
    </row>
    <row r="108" spans="1:17" ht="15.75" thickBot="1" x14ac:dyDescent="0.3">
      <c r="O108"/>
    </row>
    <row r="109" spans="1:17" ht="45.75" thickBot="1" x14ac:dyDescent="0.3">
      <c r="A109" s="282" t="s">
        <v>1</v>
      </c>
      <c r="B109" s="283" t="s">
        <v>2</v>
      </c>
      <c r="C109" s="283" t="s">
        <v>1215</v>
      </c>
      <c r="D109" s="283" t="s">
        <v>1216</v>
      </c>
      <c r="E109" s="284" t="s">
        <v>1217</v>
      </c>
      <c r="F109" s="234" t="s">
        <v>1230</v>
      </c>
      <c r="G109" s="285" t="s">
        <v>1239</v>
      </c>
      <c r="H109" s="284" t="s">
        <v>1232</v>
      </c>
      <c r="I109" s="284"/>
      <c r="J109" s="284" t="s">
        <v>1233</v>
      </c>
      <c r="K109" s="309" t="s">
        <v>1252</v>
      </c>
      <c r="L109" s="309" t="s">
        <v>1253</v>
      </c>
      <c r="M109" s="243" t="s">
        <v>44</v>
      </c>
      <c r="N109" s="370" t="s">
        <v>52</v>
      </c>
      <c r="O109" s="355" t="s">
        <v>1310</v>
      </c>
      <c r="P109" s="246" t="s">
        <v>1361</v>
      </c>
    </row>
    <row r="110" spans="1:17" x14ac:dyDescent="0.25">
      <c r="A110" s="238" t="s">
        <v>5</v>
      </c>
      <c r="B110" s="289" t="s">
        <v>6</v>
      </c>
      <c r="C110" s="289" t="s">
        <v>1266</v>
      </c>
      <c r="D110" s="289" t="s">
        <v>1267</v>
      </c>
      <c r="E110" s="290" t="s">
        <v>1648</v>
      </c>
      <c r="F110" s="291"/>
      <c r="G110" s="292"/>
      <c r="H110" s="293">
        <v>1894.5</v>
      </c>
      <c r="I110" s="293"/>
      <c r="J110" s="310"/>
      <c r="K110" s="311">
        <v>2991</v>
      </c>
      <c r="L110" s="311">
        <v>8</v>
      </c>
      <c r="M110" s="311">
        <v>6495</v>
      </c>
      <c r="N110" s="417"/>
      <c r="O110" s="427"/>
      <c r="P110" s="99"/>
    </row>
    <row r="111" spans="1:17" x14ac:dyDescent="0.25">
      <c r="A111" s="244" t="s">
        <v>7</v>
      </c>
      <c r="B111" s="297" t="s">
        <v>8</v>
      </c>
      <c r="C111" s="289" t="s">
        <v>1266</v>
      </c>
      <c r="D111" s="289" t="s">
        <v>1267</v>
      </c>
      <c r="E111" s="303" t="s">
        <v>1649</v>
      </c>
      <c r="F111" s="299"/>
      <c r="G111" s="300"/>
      <c r="H111" s="303">
        <v>2744</v>
      </c>
      <c r="I111" s="303"/>
      <c r="J111" s="312"/>
      <c r="K111" s="311">
        <v>2991</v>
      </c>
      <c r="L111" s="311">
        <v>8</v>
      </c>
      <c r="M111" s="311">
        <v>6495</v>
      </c>
      <c r="N111" s="417"/>
      <c r="O111" s="427"/>
      <c r="P111" s="99"/>
    </row>
    <row r="112" spans="1:17" x14ac:dyDescent="0.25">
      <c r="A112" s="244" t="s">
        <v>9</v>
      </c>
      <c r="B112" s="297" t="s">
        <v>10</v>
      </c>
      <c r="C112" s="289" t="s">
        <v>1268</v>
      </c>
      <c r="D112" s="289" t="s">
        <v>1267</v>
      </c>
      <c r="E112" s="298" t="s">
        <v>1650</v>
      </c>
      <c r="F112" s="299"/>
      <c r="G112" s="300"/>
      <c r="H112" s="303">
        <v>59758.5</v>
      </c>
      <c r="I112" s="303"/>
      <c r="J112" s="312"/>
      <c r="K112" s="311">
        <v>2991</v>
      </c>
      <c r="L112" s="311">
        <v>8</v>
      </c>
      <c r="M112" s="311">
        <v>6495</v>
      </c>
      <c r="N112" s="417"/>
      <c r="O112" s="427"/>
      <c r="P112" s="99"/>
    </row>
    <row r="113" spans="1:17" x14ac:dyDescent="0.25">
      <c r="A113" s="244" t="s">
        <v>11</v>
      </c>
      <c r="B113" s="297" t="s">
        <v>12</v>
      </c>
      <c r="C113" s="289" t="s">
        <v>1268</v>
      </c>
      <c r="D113" s="289" t="s">
        <v>1260</v>
      </c>
      <c r="E113" s="298" t="s">
        <v>1651</v>
      </c>
      <c r="F113" s="299"/>
      <c r="G113" s="300"/>
      <c r="H113" s="303">
        <v>4221.5</v>
      </c>
      <c r="I113" s="303"/>
      <c r="J113" s="312"/>
      <c r="K113" s="311">
        <v>2991</v>
      </c>
      <c r="L113" s="311">
        <v>8</v>
      </c>
      <c r="M113" s="311">
        <v>6495</v>
      </c>
      <c r="N113" s="417"/>
      <c r="O113" s="427"/>
      <c r="P113" s="99"/>
    </row>
    <row r="114" spans="1:17" x14ac:dyDescent="0.25">
      <c r="A114" s="244" t="s">
        <v>13</v>
      </c>
      <c r="B114" s="297" t="s">
        <v>14</v>
      </c>
      <c r="C114" s="289" t="s">
        <v>1268</v>
      </c>
      <c r="D114" s="289" t="s">
        <v>1267</v>
      </c>
      <c r="E114" s="298" t="s">
        <v>1652</v>
      </c>
      <c r="F114" s="299"/>
      <c r="G114" s="300"/>
      <c r="H114" s="303">
        <v>9857</v>
      </c>
      <c r="I114" s="303"/>
      <c r="J114" s="312"/>
      <c r="K114" s="311">
        <v>2991</v>
      </c>
      <c r="L114" s="311">
        <v>8</v>
      </c>
      <c r="M114" s="311">
        <v>6495</v>
      </c>
      <c r="N114" s="417"/>
      <c r="O114" s="427"/>
      <c r="P114" s="99"/>
    </row>
    <row r="115" spans="1:17" ht="25.5" customHeight="1" x14ac:dyDescent="0.25">
      <c r="A115" s="244" t="s">
        <v>15</v>
      </c>
      <c r="B115" s="301">
        <v>1637633</v>
      </c>
      <c r="C115" s="302">
        <v>42873</v>
      </c>
      <c r="D115" s="302">
        <v>42888</v>
      </c>
      <c r="E115" s="298" t="s">
        <v>1653</v>
      </c>
      <c r="F115" s="299"/>
      <c r="G115" s="300"/>
      <c r="H115" s="303">
        <v>742</v>
      </c>
      <c r="I115" s="303"/>
      <c r="J115" s="312">
        <v>42789.4</v>
      </c>
      <c r="K115" s="311">
        <v>2991</v>
      </c>
      <c r="L115" s="311">
        <v>8</v>
      </c>
      <c r="M115" s="311">
        <v>6495</v>
      </c>
      <c r="N115" s="417"/>
      <c r="O115" s="427"/>
      <c r="P115" s="416"/>
    </row>
    <row r="116" spans="1:17" x14ac:dyDescent="0.25">
      <c r="A116" s="898" t="s">
        <v>16</v>
      </c>
      <c r="B116" s="899"/>
      <c r="C116" s="561"/>
      <c r="D116" s="561"/>
      <c r="E116" s="304"/>
      <c r="F116" s="305"/>
      <c r="G116" s="306"/>
      <c r="H116" s="306">
        <f>SUM(H110:H115)</f>
        <v>79217.5</v>
      </c>
      <c r="I116" s="306"/>
      <c r="J116" s="314"/>
      <c r="K116" s="99"/>
      <c r="L116" s="99"/>
      <c r="M116" s="99"/>
      <c r="N116" s="99"/>
      <c r="O116" s="353"/>
      <c r="P116" s="99"/>
      <c r="Q116" s="46"/>
    </row>
    <row r="117" spans="1:17" x14ac:dyDescent="0.25">
      <c r="H117" s="46">
        <f>SUM(H25+H34+H43+H52+H61+H70+H79+H88+H97+H106+H116)</f>
        <v>119275.5</v>
      </c>
      <c r="I117" s="46"/>
    </row>
    <row r="130" spans="15:16" x14ac:dyDescent="0.25">
      <c r="O130" s="322" t="s">
        <v>1558</v>
      </c>
      <c r="P130">
        <v>234.66</v>
      </c>
    </row>
    <row r="131" spans="15:16" x14ac:dyDescent="0.25">
      <c r="O131" s="322" t="s">
        <v>1559</v>
      </c>
      <c r="P131">
        <v>234.66</v>
      </c>
    </row>
    <row r="132" spans="15:16" x14ac:dyDescent="0.25">
      <c r="P132">
        <f>SUM(P130:P131)</f>
        <v>469.32</v>
      </c>
    </row>
    <row r="239" spans="3:15" x14ac:dyDescent="0.25">
      <c r="C239"/>
      <c r="D239"/>
      <c r="E239" t="s">
        <v>1292</v>
      </c>
      <c r="F239"/>
      <c r="O239"/>
    </row>
  </sheetData>
  <mergeCells count="26">
    <mergeCell ref="A116:B116"/>
    <mergeCell ref="N107:O107"/>
    <mergeCell ref="A82:B82"/>
    <mergeCell ref="N83:O83"/>
    <mergeCell ref="A91:B91"/>
    <mergeCell ref="N92:O92"/>
    <mergeCell ref="A100:B100"/>
    <mergeCell ref="A106:I106"/>
    <mergeCell ref="N74:O74"/>
    <mergeCell ref="A28:B28"/>
    <mergeCell ref="N29:O29"/>
    <mergeCell ref="A37:B37"/>
    <mergeCell ref="N38:O38"/>
    <mergeCell ref="A46:B46"/>
    <mergeCell ref="N47:O47"/>
    <mergeCell ref="A55:B55"/>
    <mergeCell ref="N56:O56"/>
    <mergeCell ref="A64:B64"/>
    <mergeCell ref="N65:O65"/>
    <mergeCell ref="A73:B73"/>
    <mergeCell ref="N20:O20"/>
    <mergeCell ref="A1:I1"/>
    <mergeCell ref="N2:O2"/>
    <mergeCell ref="A10:B10"/>
    <mergeCell ref="N11:O11"/>
    <mergeCell ref="A19:B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51"/>
  <sheetViews>
    <sheetView topLeftCell="A2" workbookViewId="0">
      <selection activeCell="L22" sqref="L22"/>
    </sheetView>
  </sheetViews>
  <sheetFormatPr baseColWidth="10" defaultRowHeight="11.25" x14ac:dyDescent="0.2"/>
  <cols>
    <col min="1" max="1" width="19.140625" style="39" customWidth="1"/>
    <col min="2" max="2" width="10.28515625" style="39" customWidth="1"/>
    <col min="3" max="3" width="11.140625" style="39" customWidth="1"/>
    <col min="4" max="4" width="15.7109375" style="784" hidden="1" customWidth="1"/>
    <col min="5" max="5" width="13.5703125" style="39" hidden="1" customWidth="1"/>
    <col min="6" max="6" width="11.140625" style="39" customWidth="1"/>
    <col min="7" max="7" width="14.7109375" style="39" customWidth="1"/>
    <col min="8" max="15" width="11.42578125" style="39"/>
    <col min="16" max="16" width="11.28515625" style="39" customWidth="1"/>
    <col min="17" max="28" width="11.42578125" style="39"/>
    <col min="29" max="29" width="13.140625" style="39" customWidth="1"/>
    <col min="30" max="16384" width="11.42578125" style="39"/>
  </cols>
  <sheetData>
    <row r="1" spans="1:31" x14ac:dyDescent="0.2">
      <c r="A1" s="39" t="s">
        <v>19</v>
      </c>
    </row>
    <row r="2" spans="1:31" x14ac:dyDescent="0.2">
      <c r="A2" s="39" t="s">
        <v>1779</v>
      </c>
    </row>
    <row r="6" spans="1:31" ht="15.75" customHeight="1" x14ac:dyDescent="0.2">
      <c r="A6" s="900" t="s">
        <v>1780</v>
      </c>
      <c r="B6" s="900"/>
      <c r="C6" s="900"/>
      <c r="D6" s="900"/>
      <c r="E6" s="900"/>
      <c r="F6" s="900"/>
      <c r="G6" s="901"/>
      <c r="H6" s="901"/>
    </row>
    <row r="7" spans="1:31" s="485" customFormat="1" ht="35.25" customHeight="1" thickBot="1" x14ac:dyDescent="0.3">
      <c r="A7" s="785"/>
      <c r="B7" s="786"/>
      <c r="C7" s="902" t="s">
        <v>1372</v>
      </c>
      <c r="D7" s="902"/>
      <c r="E7" s="902"/>
      <c r="F7" s="902"/>
      <c r="G7" s="903" t="s">
        <v>46</v>
      </c>
      <c r="H7" s="903"/>
      <c r="I7" s="902" t="s">
        <v>28</v>
      </c>
      <c r="J7" s="902"/>
      <c r="K7" s="903" t="s">
        <v>32</v>
      </c>
      <c r="L7" s="903"/>
      <c r="M7" s="902" t="s">
        <v>39</v>
      </c>
      <c r="N7" s="902"/>
      <c r="O7" s="903" t="s">
        <v>43</v>
      </c>
      <c r="P7" s="903"/>
      <c r="Q7" s="902" t="s">
        <v>48</v>
      </c>
      <c r="R7" s="902"/>
      <c r="S7" s="903" t="s">
        <v>49</v>
      </c>
      <c r="T7" s="903"/>
      <c r="U7" s="902" t="s">
        <v>50</v>
      </c>
      <c r="V7" s="902"/>
      <c r="W7" s="903" t="s">
        <v>80</v>
      </c>
      <c r="X7" s="903"/>
      <c r="Y7" s="908" t="s">
        <v>56</v>
      </c>
      <c r="Z7" s="909"/>
      <c r="AA7" s="904" t="s">
        <v>1542</v>
      </c>
      <c r="AB7" s="905"/>
      <c r="AC7" s="262" t="s">
        <v>16</v>
      </c>
    </row>
    <row r="8" spans="1:31" s="469" customFormat="1" ht="35.25" customHeight="1" thickBot="1" x14ac:dyDescent="0.25">
      <c r="A8" s="231" t="s">
        <v>1</v>
      </c>
      <c r="B8" s="232" t="s">
        <v>2</v>
      </c>
      <c r="C8" s="435" t="s">
        <v>1217</v>
      </c>
      <c r="D8" s="436" t="s">
        <v>1218</v>
      </c>
      <c r="E8" s="435" t="s">
        <v>1219</v>
      </c>
      <c r="F8" s="437" t="s">
        <v>1220</v>
      </c>
      <c r="G8" s="438" t="s">
        <v>1217</v>
      </c>
      <c r="H8" s="439" t="s">
        <v>1220</v>
      </c>
      <c r="I8" s="435" t="s">
        <v>1217</v>
      </c>
      <c r="J8" s="437" t="s">
        <v>1220</v>
      </c>
      <c r="K8" s="438" t="s">
        <v>1217</v>
      </c>
      <c r="L8" s="439" t="s">
        <v>1220</v>
      </c>
      <c r="M8" s="435" t="s">
        <v>1217</v>
      </c>
      <c r="N8" s="437" t="s">
        <v>1220</v>
      </c>
      <c r="O8" s="438" t="s">
        <v>1217</v>
      </c>
      <c r="P8" s="439" t="s">
        <v>1220</v>
      </c>
      <c r="Q8" s="435" t="s">
        <v>1217</v>
      </c>
      <c r="R8" s="437" t="s">
        <v>1220</v>
      </c>
      <c r="S8" s="438" t="s">
        <v>1217</v>
      </c>
      <c r="T8" s="439" t="s">
        <v>1220</v>
      </c>
      <c r="U8" s="435" t="s">
        <v>1217</v>
      </c>
      <c r="V8" s="437" t="s">
        <v>1220</v>
      </c>
      <c r="W8" s="438" t="s">
        <v>1217</v>
      </c>
      <c r="X8" s="439" t="s">
        <v>1220</v>
      </c>
      <c r="Y8" s="435" t="s">
        <v>1217</v>
      </c>
      <c r="Z8" s="440" t="s">
        <v>1220</v>
      </c>
      <c r="AA8" s="438" t="s">
        <v>1217</v>
      </c>
      <c r="AB8" s="608" t="s">
        <v>1220</v>
      </c>
      <c r="AC8" s="768"/>
    </row>
    <row r="9" spans="1:31" ht="15" customHeight="1" x14ac:dyDescent="0.2">
      <c r="A9" s="787" t="s">
        <v>5</v>
      </c>
      <c r="B9" s="441" t="s">
        <v>6</v>
      </c>
      <c r="C9" s="442" t="s">
        <v>1224</v>
      </c>
      <c r="D9" s="443">
        <v>2032</v>
      </c>
      <c r="E9" s="444"/>
      <c r="F9" s="443">
        <v>2032</v>
      </c>
      <c r="G9" s="445" t="s">
        <v>1236</v>
      </c>
      <c r="H9" s="446">
        <v>1966</v>
      </c>
      <c r="I9" s="442" t="s">
        <v>1343</v>
      </c>
      <c r="J9" s="443">
        <v>1984.5</v>
      </c>
      <c r="K9" s="445" t="s">
        <v>1243</v>
      </c>
      <c r="L9" s="447">
        <v>2164</v>
      </c>
      <c r="M9" s="442" t="s">
        <v>1261</v>
      </c>
      <c r="N9" s="448">
        <v>1866.5</v>
      </c>
      <c r="O9" s="445" t="s">
        <v>1353</v>
      </c>
      <c r="P9" s="446">
        <v>1880</v>
      </c>
      <c r="Q9" s="442" t="s">
        <v>1270</v>
      </c>
      <c r="R9" s="448">
        <v>1851</v>
      </c>
      <c r="S9" s="445" t="s">
        <v>1275</v>
      </c>
      <c r="T9" s="446">
        <v>1813.5</v>
      </c>
      <c r="U9" s="442" t="s">
        <v>1281</v>
      </c>
      <c r="V9" s="448">
        <v>1757.5</v>
      </c>
      <c r="W9" s="445" t="s">
        <v>1285</v>
      </c>
      <c r="X9" s="446">
        <v>1763</v>
      </c>
      <c r="Y9" s="788" t="s">
        <v>1294</v>
      </c>
      <c r="Z9" s="789">
        <v>1646</v>
      </c>
      <c r="AA9" s="790" t="s">
        <v>1648</v>
      </c>
      <c r="AB9" s="791">
        <v>1894.5</v>
      </c>
      <c r="AC9" s="449">
        <f>SUM(F9+H9+J9+L9+N9+P9+R9+T9+V9+X9+Z9+AB9)</f>
        <v>22618.5</v>
      </c>
      <c r="AD9" s="784"/>
    </row>
    <row r="10" spans="1:31" ht="15" customHeight="1" x14ac:dyDescent="0.2">
      <c r="A10" s="459" t="s">
        <v>7</v>
      </c>
      <c r="B10" s="450" t="s">
        <v>8</v>
      </c>
      <c r="C10" s="451" t="s">
        <v>1225</v>
      </c>
      <c r="D10" s="452">
        <v>1788.5</v>
      </c>
      <c r="E10" s="453"/>
      <c r="F10" s="452">
        <v>1788.5</v>
      </c>
      <c r="G10" s="454" t="s">
        <v>1338</v>
      </c>
      <c r="H10" s="446">
        <v>1508</v>
      </c>
      <c r="I10" s="451" t="s">
        <v>1246</v>
      </c>
      <c r="J10" s="452">
        <v>1607.5</v>
      </c>
      <c r="K10" s="454" t="s">
        <v>1254</v>
      </c>
      <c r="L10" s="455">
        <v>743.5</v>
      </c>
      <c r="M10" s="451" t="s">
        <v>1262</v>
      </c>
      <c r="N10" s="456">
        <v>1050</v>
      </c>
      <c r="O10" s="454" t="s">
        <v>1355</v>
      </c>
      <c r="P10" s="457">
        <v>1254</v>
      </c>
      <c r="Q10" s="451" t="s">
        <v>1271</v>
      </c>
      <c r="R10" s="456">
        <v>1840</v>
      </c>
      <c r="S10" s="457" t="s">
        <v>1276</v>
      </c>
      <c r="T10" s="457">
        <v>1880.5</v>
      </c>
      <c r="U10" s="456" t="s">
        <v>1282</v>
      </c>
      <c r="V10" s="456">
        <v>4395</v>
      </c>
      <c r="W10" s="457" t="s">
        <v>1286</v>
      </c>
      <c r="X10" s="457">
        <v>11</v>
      </c>
      <c r="Y10" s="792" t="s">
        <v>1293</v>
      </c>
      <c r="Z10" s="792">
        <v>458</v>
      </c>
      <c r="AA10" s="367" t="s">
        <v>1649</v>
      </c>
      <c r="AB10" s="367">
        <v>2744</v>
      </c>
      <c r="AC10" s="449">
        <f>SUM(F10+H10+J10+L10+N10+P10+R10+T10+V10+X10+Z10+AB10)</f>
        <v>19280</v>
      </c>
      <c r="AD10" s="784"/>
    </row>
    <row r="11" spans="1:31" ht="15" customHeight="1" x14ac:dyDescent="0.2">
      <c r="A11" s="459" t="s">
        <v>9</v>
      </c>
      <c r="B11" s="450" t="s">
        <v>10</v>
      </c>
      <c r="C11" s="451" t="s">
        <v>1227</v>
      </c>
      <c r="D11" s="452">
        <v>60619</v>
      </c>
      <c r="E11" s="458"/>
      <c r="F11" s="452">
        <v>60619</v>
      </c>
      <c r="G11" s="454" t="s">
        <v>1339</v>
      </c>
      <c r="H11" s="446">
        <v>59036.5</v>
      </c>
      <c r="I11" s="451" t="s">
        <v>1248</v>
      </c>
      <c r="J11" s="452">
        <v>38477</v>
      </c>
      <c r="K11" s="454" t="s">
        <v>1255</v>
      </c>
      <c r="L11" s="455">
        <v>39698</v>
      </c>
      <c r="M11" s="451" t="s">
        <v>1263</v>
      </c>
      <c r="N11" s="456">
        <v>57086</v>
      </c>
      <c r="O11" s="454" t="s">
        <v>1356</v>
      </c>
      <c r="P11" s="457">
        <v>59042</v>
      </c>
      <c r="Q11" s="451" t="s">
        <v>1272</v>
      </c>
      <c r="R11" s="456">
        <v>61405.5</v>
      </c>
      <c r="S11" s="454" t="s">
        <v>1277</v>
      </c>
      <c r="T11" s="457">
        <v>53859.5</v>
      </c>
      <c r="U11" s="451" t="s">
        <v>1277</v>
      </c>
      <c r="V11" s="456">
        <v>46138.5</v>
      </c>
      <c r="W11" s="454" t="s">
        <v>1287</v>
      </c>
      <c r="X11" s="457">
        <v>61232</v>
      </c>
      <c r="Y11" s="793" t="s">
        <v>1297</v>
      </c>
      <c r="Z11" s="792">
        <v>65750</v>
      </c>
      <c r="AA11" s="794" t="s">
        <v>1650</v>
      </c>
      <c r="AB11" s="367">
        <v>59758.5</v>
      </c>
      <c r="AC11" s="449">
        <f t="shared" ref="AC11:AC14" si="0">SUM(F11+H11+J11+L11+N11+P11+R11+T11+V11+X11+Z11+AB11)</f>
        <v>662102.5</v>
      </c>
      <c r="AD11" s="784"/>
    </row>
    <row r="12" spans="1:31" ht="15" customHeight="1" x14ac:dyDescent="0.2">
      <c r="A12" s="459" t="s">
        <v>11</v>
      </c>
      <c r="B12" s="450" t="s">
        <v>12</v>
      </c>
      <c r="C12" s="451" t="s">
        <v>1228</v>
      </c>
      <c r="D12" s="452">
        <v>4682</v>
      </c>
      <c r="E12" s="453"/>
      <c r="F12" s="452">
        <v>4682</v>
      </c>
      <c r="G12" s="454" t="s">
        <v>1340</v>
      </c>
      <c r="H12" s="446">
        <v>4808.5</v>
      </c>
      <c r="I12" s="451" t="s">
        <v>1249</v>
      </c>
      <c r="J12" s="452">
        <v>4628</v>
      </c>
      <c r="K12" s="454" t="s">
        <v>1256</v>
      </c>
      <c r="L12" s="455">
        <v>4941.5</v>
      </c>
      <c r="M12" s="451" t="s">
        <v>1264</v>
      </c>
      <c r="N12" s="456">
        <v>4622</v>
      </c>
      <c r="O12" s="454" t="s">
        <v>1357</v>
      </c>
      <c r="P12" s="457">
        <v>4351</v>
      </c>
      <c r="Q12" s="451" t="s">
        <v>1273</v>
      </c>
      <c r="R12" s="456">
        <v>4450</v>
      </c>
      <c r="S12" s="454" t="s">
        <v>1278</v>
      </c>
      <c r="T12" s="457">
        <v>4216.5</v>
      </c>
      <c r="U12" s="451" t="s">
        <v>1283</v>
      </c>
      <c r="V12" s="456">
        <v>4221</v>
      </c>
      <c r="W12" s="454" t="s">
        <v>1288</v>
      </c>
      <c r="X12" s="457">
        <v>4204</v>
      </c>
      <c r="Y12" s="793" t="s">
        <v>1295</v>
      </c>
      <c r="Z12" s="792">
        <v>4424</v>
      </c>
      <c r="AA12" s="794" t="s">
        <v>1651</v>
      </c>
      <c r="AB12" s="367">
        <v>4221.5</v>
      </c>
      <c r="AC12" s="449">
        <f t="shared" si="0"/>
        <v>53770</v>
      </c>
      <c r="AD12" s="784"/>
    </row>
    <row r="13" spans="1:31" ht="15" customHeight="1" x14ac:dyDescent="0.2">
      <c r="A13" s="459" t="s">
        <v>13</v>
      </c>
      <c r="B13" s="450" t="s">
        <v>14</v>
      </c>
      <c r="C13" s="451" t="s">
        <v>1229</v>
      </c>
      <c r="D13" s="452">
        <v>9522</v>
      </c>
      <c r="E13" s="453"/>
      <c r="F13" s="452">
        <v>9522</v>
      </c>
      <c r="G13" s="454" t="s">
        <v>1341</v>
      </c>
      <c r="H13" s="446">
        <v>7979.5</v>
      </c>
      <c r="I13" s="451" t="s">
        <v>1346</v>
      </c>
      <c r="J13" s="452">
        <v>10311</v>
      </c>
      <c r="K13" s="454" t="s">
        <v>1257</v>
      </c>
      <c r="L13" s="455">
        <v>11254</v>
      </c>
      <c r="M13" s="451" t="s">
        <v>1265</v>
      </c>
      <c r="N13" s="456">
        <v>11377.5</v>
      </c>
      <c r="O13" s="454" t="s">
        <v>1358</v>
      </c>
      <c r="P13" s="457">
        <v>10467</v>
      </c>
      <c r="Q13" s="451" t="s">
        <v>1274</v>
      </c>
      <c r="R13" s="456">
        <v>10437.5</v>
      </c>
      <c r="S13" s="454" t="s">
        <v>1279</v>
      </c>
      <c r="T13" s="457">
        <v>8911</v>
      </c>
      <c r="U13" s="451" t="s">
        <v>1284</v>
      </c>
      <c r="V13" s="456">
        <v>7681</v>
      </c>
      <c r="W13" s="454" t="s">
        <v>1289</v>
      </c>
      <c r="X13" s="457">
        <v>9759</v>
      </c>
      <c r="Y13" s="793" t="s">
        <v>1296</v>
      </c>
      <c r="Z13" s="792">
        <v>10737</v>
      </c>
      <c r="AA13" s="794" t="s">
        <v>1652</v>
      </c>
      <c r="AB13" s="367">
        <v>9857</v>
      </c>
      <c r="AC13" s="449">
        <f t="shared" si="0"/>
        <v>118293.5</v>
      </c>
      <c r="AD13" s="784"/>
    </row>
    <row r="14" spans="1:31" ht="15" customHeight="1" x14ac:dyDescent="0.2">
      <c r="A14" s="459" t="s">
        <v>15</v>
      </c>
      <c r="B14" s="459">
        <v>1637633</v>
      </c>
      <c r="C14" s="451"/>
      <c r="D14" s="452"/>
      <c r="E14" s="453"/>
      <c r="F14" s="452"/>
      <c r="G14" s="454" t="s">
        <v>1342</v>
      </c>
      <c r="H14" s="457">
        <v>918.5</v>
      </c>
      <c r="I14" s="451" t="s">
        <v>1250</v>
      </c>
      <c r="J14" s="452">
        <v>823.5</v>
      </c>
      <c r="K14" s="454" t="s">
        <v>1258</v>
      </c>
      <c r="L14" s="455">
        <v>890</v>
      </c>
      <c r="M14" s="451" t="s">
        <v>1258</v>
      </c>
      <c r="N14" s="456">
        <v>799.5</v>
      </c>
      <c r="O14" s="454" t="s">
        <v>1269</v>
      </c>
      <c r="P14" s="457">
        <v>844.5</v>
      </c>
      <c r="Q14" s="451"/>
      <c r="R14" s="451"/>
      <c r="S14" s="454" t="s">
        <v>1280</v>
      </c>
      <c r="T14" s="457">
        <v>1808.5</v>
      </c>
      <c r="U14" s="451"/>
      <c r="V14" s="456"/>
      <c r="W14" s="454" t="s">
        <v>1290</v>
      </c>
      <c r="X14" s="457">
        <v>1673</v>
      </c>
      <c r="Y14" s="451" t="s">
        <v>1370</v>
      </c>
      <c r="Z14" s="795">
        <v>840.5</v>
      </c>
      <c r="AA14" s="794" t="s">
        <v>1653</v>
      </c>
      <c r="AB14" s="367">
        <v>742</v>
      </c>
      <c r="AC14" s="449">
        <f t="shared" si="0"/>
        <v>9340</v>
      </c>
      <c r="AD14" s="784"/>
    </row>
    <row r="15" spans="1:31" s="217" customFormat="1" ht="15" customHeight="1" x14ac:dyDescent="0.2">
      <c r="A15" s="906" t="s">
        <v>16</v>
      </c>
      <c r="B15" s="907"/>
      <c r="C15" s="460"/>
      <c r="D15" s="461"/>
      <c r="E15" s="462"/>
      <c r="F15" s="463">
        <f>SUM(F9:F14)</f>
        <v>78643.5</v>
      </c>
      <c r="G15" s="464"/>
      <c r="H15" s="464">
        <f>SUM(H9:H14)</f>
        <v>76217</v>
      </c>
      <c r="I15" s="460"/>
      <c r="J15" s="461">
        <f>SUM(J9:J14)</f>
        <v>57831.5</v>
      </c>
      <c r="K15" s="465"/>
      <c r="L15" s="466">
        <f t="shared" ref="L15" si="1">SUM(L9:L14)</f>
        <v>59691</v>
      </c>
      <c r="M15" s="460"/>
      <c r="N15" s="467">
        <f>SUM(N9:N14)</f>
        <v>76801.5</v>
      </c>
      <c r="O15" s="464"/>
      <c r="P15" s="464">
        <f>SUM(P9:P14)</f>
        <v>77838.5</v>
      </c>
      <c r="Q15" s="467"/>
      <c r="R15" s="467">
        <f t="shared" ref="R15" si="2">SUM(R9:R14)</f>
        <v>79984</v>
      </c>
      <c r="S15" s="465"/>
      <c r="T15" s="464">
        <f>SUM(T9:T14)</f>
        <v>72489.5</v>
      </c>
      <c r="U15" s="460"/>
      <c r="V15" s="467">
        <f>SUM(V9:V14)</f>
        <v>64193</v>
      </c>
      <c r="W15" s="465"/>
      <c r="X15" s="464">
        <f>SUM(X9:X14)</f>
        <v>78642</v>
      </c>
      <c r="Y15" s="460"/>
      <c r="Z15" s="467">
        <f>SUM(Z9:Z14)</f>
        <v>83855.5</v>
      </c>
      <c r="AA15" s="464"/>
      <c r="AB15" s="464">
        <f>SUM(AB9:AB14)</f>
        <v>79217.5</v>
      </c>
      <c r="AC15" s="468">
        <f>SUM(AC9:AC14)</f>
        <v>885404.5</v>
      </c>
      <c r="AD15" s="796"/>
      <c r="AE15" s="797"/>
    </row>
    <row r="16" spans="1:31" x14ac:dyDescent="0.2">
      <c r="L16" s="798"/>
      <c r="AC16" s="784"/>
      <c r="AD16" s="784"/>
      <c r="AE16" s="784"/>
    </row>
    <row r="17" spans="1:31" x14ac:dyDescent="0.2">
      <c r="A17" s="39" t="s">
        <v>1776</v>
      </c>
      <c r="Z17" s="218"/>
      <c r="AA17" s="218"/>
      <c r="AB17" s="218"/>
      <c r="AC17" s="799"/>
      <c r="AD17" s="800"/>
      <c r="AE17" s="784"/>
    </row>
    <row r="18" spans="1:31" x14ac:dyDescent="0.2">
      <c r="Z18" s="218"/>
      <c r="AA18" s="218"/>
      <c r="AB18" s="218"/>
      <c r="AC18" s="799"/>
      <c r="AD18" s="218"/>
    </row>
    <row r="19" spans="1:31" x14ac:dyDescent="0.2">
      <c r="Z19" s="218"/>
      <c r="AA19" s="218"/>
      <c r="AB19" s="218"/>
      <c r="AC19" s="799"/>
      <c r="AD19" s="218"/>
    </row>
    <row r="20" spans="1:31" x14ac:dyDescent="0.2">
      <c r="Z20" s="218"/>
      <c r="AA20" s="218"/>
      <c r="AB20" s="218"/>
      <c r="AC20" s="799"/>
      <c r="AD20" s="218"/>
    </row>
    <row r="21" spans="1:31" x14ac:dyDescent="0.2">
      <c r="Z21" s="218"/>
      <c r="AA21" s="218"/>
      <c r="AB21" s="218"/>
      <c r="AC21" s="801"/>
      <c r="AD21" s="218"/>
    </row>
    <row r="22" spans="1:31" x14ac:dyDescent="0.2">
      <c r="D22" s="39"/>
      <c r="Z22" s="218"/>
      <c r="AA22" s="218"/>
      <c r="AB22" s="218"/>
      <c r="AC22" s="801"/>
      <c r="AD22" s="218"/>
    </row>
    <row r="23" spans="1:31" x14ac:dyDescent="0.2">
      <c r="D23" s="39"/>
      <c r="Z23" s="218"/>
      <c r="AA23" s="218"/>
      <c r="AB23" s="218"/>
      <c r="AC23" s="802"/>
      <c r="AD23" s="218"/>
    </row>
    <row r="24" spans="1:31" x14ac:dyDescent="0.2">
      <c r="D24" s="39"/>
      <c r="M24" s="699"/>
      <c r="Z24" s="218"/>
      <c r="AA24" s="218"/>
      <c r="AB24" s="218"/>
      <c r="AC24" s="801"/>
      <c r="AD24" s="218"/>
    </row>
    <row r="25" spans="1:31" x14ac:dyDescent="0.2">
      <c r="D25" s="39"/>
      <c r="Z25" s="218"/>
      <c r="AA25" s="218"/>
      <c r="AB25" s="218"/>
      <c r="AC25" s="803"/>
      <c r="AD25" s="218"/>
    </row>
    <row r="151" spans="3:4" x14ac:dyDescent="0.2">
      <c r="C151" s="39" t="s">
        <v>1292</v>
      </c>
      <c r="D151" s="39"/>
    </row>
  </sheetData>
  <mergeCells count="14">
    <mergeCell ref="AA7:AB7"/>
    <mergeCell ref="A15:B15"/>
    <mergeCell ref="O7:P7"/>
    <mergeCell ref="Q7:R7"/>
    <mergeCell ref="S7:T7"/>
    <mergeCell ref="U7:V7"/>
    <mergeCell ref="W7:X7"/>
    <mergeCell ref="Y7:Z7"/>
    <mergeCell ref="M7:N7"/>
    <mergeCell ref="A6:H6"/>
    <mergeCell ref="C7:F7"/>
    <mergeCell ref="G7:H7"/>
    <mergeCell ref="I7:J7"/>
    <mergeCell ref="K7:L7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CABLE MAGICO</vt:lpstr>
      <vt:lpstr>TELEFONIA FIJA</vt:lpstr>
      <vt:lpstr>RESMUMEN TELEFONIA FIJA</vt:lpstr>
      <vt:lpstr>CELULAR 4</vt:lpstr>
      <vt:lpstr>LINIA MOVIL</vt:lpstr>
      <vt:lpstr>CLARO</vt:lpstr>
      <vt:lpstr>LUZ CAÑETE</vt:lpstr>
      <vt:lpstr>ENEL 2017</vt:lpstr>
      <vt:lpstr>RESUMEN ENEL 2017</vt:lpstr>
      <vt:lpstr>EMAPA CAÑETE</vt:lpstr>
      <vt:lpstr>RESUMEN SEDAPAL2017</vt:lpstr>
      <vt:lpstr>SEDAPAL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Rosita Victoria Backus LLontop</dc:creator>
  <cp:lastModifiedBy>USUARIO</cp:lastModifiedBy>
  <cp:lastPrinted>2017-12-11T01:49:07Z</cp:lastPrinted>
  <dcterms:created xsi:type="dcterms:W3CDTF">2016-01-19T16:06:35Z</dcterms:created>
  <dcterms:modified xsi:type="dcterms:W3CDTF">2017-12-11T19:14:16Z</dcterms:modified>
</cp:coreProperties>
</file>