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300" windowWidth="11595" windowHeight="5970" tabRatio="579" activeTab="0"/>
  </bookViews>
  <sheets>
    <sheet name="2012" sheetId="1" r:id="rId1"/>
    <sheet name="resumen" sheetId="2" r:id="rId2"/>
  </sheets>
  <definedNames>
    <definedName name="_xlnm._FilterDatabase" localSheetId="0" hidden="1">'2012'!$K$14:$AG$294</definedName>
    <definedName name="_xlnm.Print_Area" localSheetId="1">'resumen'!$A$1:$U$45</definedName>
  </definedNames>
  <calcPr fullCalcOnLoad="1"/>
</workbook>
</file>

<file path=xl/sharedStrings.xml><?xml version="1.0" encoding="utf-8"?>
<sst xmlns="http://schemas.openxmlformats.org/spreadsheetml/2006/main" count="2833" uniqueCount="1057">
  <si>
    <t>UNIVERSIDA NACIONAL DEL CALLAO</t>
  </si>
  <si>
    <t>OFICINA DE PERSONAL</t>
  </si>
  <si>
    <t>FORMULARIO A1</t>
  </si>
  <si>
    <t>SECTOR</t>
  </si>
  <si>
    <t>0010 EDUCACION</t>
  </si>
  <si>
    <t>PLIEGO</t>
  </si>
  <si>
    <t>529 UNIVERSIDAD NACIONAL DEL CALLAO</t>
  </si>
  <si>
    <t>ESTRUCTURA FUNCIONAL</t>
  </si>
  <si>
    <t>PROGRAMATICA</t>
  </si>
  <si>
    <t>PERIODO PREVIO</t>
  </si>
  <si>
    <t>P     E     R     I     O     D     O       P     R     O     P     U     E     S     T     O     (D.S.S 051-91-PCM)</t>
  </si>
  <si>
    <t>PEA</t>
  </si>
  <si>
    <t>CARGOS COMO ESTA EN PLANILLAS</t>
  </si>
  <si>
    <t>DENOMINACION DEL CARGO</t>
  </si>
  <si>
    <t>NIVEL          o       CATEG</t>
  </si>
  <si>
    <t>CANTIDAD DE PLAZAS</t>
  </si>
  <si>
    <t>N º      SUCES          DE       PLAZAS</t>
  </si>
  <si>
    <t>REMUNERACION MENSUAL</t>
  </si>
  <si>
    <t>PERIODO EN    MESES</t>
  </si>
  <si>
    <t>PPTA</t>
  </si>
  <si>
    <t>OCPA</t>
  </si>
  <si>
    <t>BASICA</t>
  </si>
  <si>
    <t>REUNIFI   CADA</t>
  </si>
  <si>
    <t>PRINCIPAL</t>
  </si>
  <si>
    <t>TRANSIT</t>
  </si>
  <si>
    <t>MONTO BRUTO</t>
  </si>
  <si>
    <t>OTROS</t>
  </si>
  <si>
    <t>F4</t>
  </si>
  <si>
    <t>JEFE UNI. PROY.</t>
  </si>
  <si>
    <t>Jefe de Unidad de Proyectos y Obras</t>
  </si>
  <si>
    <t>JEFE OF.CONTAB.</t>
  </si>
  <si>
    <t>Jefe de la Oficina de Contabilidad y Presupuesto</t>
  </si>
  <si>
    <t>JEFE DE COMEDOR</t>
  </si>
  <si>
    <t>Jefe de Unidad de Comedor y Residencia Universitaria</t>
  </si>
  <si>
    <t>JEFE UNID.CONT.</t>
  </si>
  <si>
    <t>Jefe de la Unidad de  Control Técnico Administrativo</t>
  </si>
  <si>
    <t>JEFE UNID. ELAB</t>
  </si>
  <si>
    <t>Jefe de Unidad Elaboración y Administración Documentaria</t>
  </si>
  <si>
    <t>JEFE CEN.IDIOMA</t>
  </si>
  <si>
    <t>Jefe de la Unidad del Centro de Idiomas</t>
  </si>
  <si>
    <t>JEFE UNIDAD</t>
  </si>
  <si>
    <t>JEFE UNID.RR.PP</t>
  </si>
  <si>
    <t>Jefe de la Unidad de Relaciones Publicas</t>
  </si>
  <si>
    <t>JEFE REG.ACADEM</t>
  </si>
  <si>
    <t>Jefe de la Unidad de Registros Académicos</t>
  </si>
  <si>
    <t>JEFE BIBLIO.CEN</t>
  </si>
  <si>
    <t>Jefe de la Unidad de la Biblioteca Central</t>
  </si>
  <si>
    <t>JEFE UNID.AS.JU</t>
  </si>
  <si>
    <t>Jefe de la Unidad de Asuntos Judiciales</t>
  </si>
  <si>
    <t>JEFE OF.TESORE.</t>
  </si>
  <si>
    <t>Jefe de la Oficina de Tesorería</t>
  </si>
  <si>
    <t>JEFE UNID.TRAM.</t>
  </si>
  <si>
    <t>JEFE.UNID.PLAN</t>
  </si>
  <si>
    <t>jefe de Unidad de Planeamiento</t>
  </si>
  <si>
    <t>JEFE UNID.RACIO</t>
  </si>
  <si>
    <t>Jefe de Unidad de Racionalización</t>
  </si>
  <si>
    <t xml:space="preserve">Jefe de la Unidad de Control Económico Financiero </t>
  </si>
  <si>
    <t>JEFE.UNID.PROG.</t>
  </si>
  <si>
    <t>Jefe de Unidad de Programación y Evaluación Presupuestal</t>
  </si>
  <si>
    <t>JEFE UNID.ESTAD</t>
  </si>
  <si>
    <t>Jefe de la Unidad de Estadística</t>
  </si>
  <si>
    <t>JEFE CEN.MEDICO</t>
  </si>
  <si>
    <t>Jefe de la Unidad del Centro de Salud</t>
  </si>
  <si>
    <t>F3</t>
  </si>
  <si>
    <t>Jefe de la Unidad de Capacitacion</t>
  </si>
  <si>
    <t>JEFE INTEG.CONT</t>
  </si>
  <si>
    <t>Jefe de Unidad de Ingresos y Egresos  de la Oficina de Tesorería</t>
  </si>
  <si>
    <t>JEFE CONT.PRESU</t>
  </si>
  <si>
    <t>Jefe de la Unidad de Documentación Científica y  Traducciones</t>
  </si>
  <si>
    <t xml:space="preserve">JEFE CULT.DEP. </t>
  </si>
  <si>
    <t>Jefe de Unidad de Cultura, Deportes y Recreación</t>
  </si>
  <si>
    <t>JEFE UNID. REMU</t>
  </si>
  <si>
    <t>Jefe de la Unidad de Remuneraciones y Beneficios Sociales</t>
  </si>
  <si>
    <t>Jefe de la Unidad de Control  Presupuestal</t>
  </si>
  <si>
    <t>JEFE SERV.SOCIA</t>
  </si>
  <si>
    <t>Jefe de Unidad de Servicio Social</t>
  </si>
  <si>
    <t>JEFE REG.CONT.</t>
  </si>
  <si>
    <t>Jefe de la Unidad de Registro Contable</t>
  </si>
  <si>
    <t>Jefe de la Unidad de Abastecimiento</t>
  </si>
  <si>
    <t>Jefe de la Unidad de Asuntos Administrativos</t>
  </si>
  <si>
    <t>Jefe de la Unidad de Evaluacion, Control  y Escalafon</t>
  </si>
  <si>
    <t xml:space="preserve">F2 </t>
  </si>
  <si>
    <t>JEFE AREA EVAL.</t>
  </si>
  <si>
    <t>Jefe del Area de Evaluación Presupuestal</t>
  </si>
  <si>
    <t>JEFE SERV.AUXIL</t>
  </si>
  <si>
    <t>Jefe de la Unidad de Servicios Auxiliares</t>
  </si>
  <si>
    <t>JEFE  ALMACEN</t>
  </si>
  <si>
    <t>Jefe del Area de Almacen Central</t>
  </si>
  <si>
    <t>Jefe del Area de Programacion Presupuestal</t>
  </si>
  <si>
    <t>SPA</t>
  </si>
  <si>
    <t>PROFESIONAL</t>
  </si>
  <si>
    <t>Tecnologo  Medico de Laboratorio</t>
  </si>
  <si>
    <t>SPB</t>
  </si>
  <si>
    <t>Designado en Cargo Directivo</t>
  </si>
  <si>
    <t>SPC</t>
  </si>
  <si>
    <t>Asistente Social III</t>
  </si>
  <si>
    <t>Asistente Social I</t>
  </si>
  <si>
    <t xml:space="preserve"> SPC</t>
  </si>
  <si>
    <t>SPD</t>
  </si>
  <si>
    <t>Especialista   II En Abastecimiento</t>
  </si>
  <si>
    <t>SPE</t>
  </si>
  <si>
    <t>Especialista   En Asistencia Profesional Especial</t>
  </si>
  <si>
    <t>SPF</t>
  </si>
  <si>
    <t>Especialista en Auditoria  Económica I</t>
  </si>
  <si>
    <t>STA</t>
  </si>
  <si>
    <t>TEC.ADMINIS.</t>
  </si>
  <si>
    <t>Técnico III Control administrativo</t>
  </si>
  <si>
    <t xml:space="preserve">Chofer  I </t>
  </si>
  <si>
    <t>Operadora de Central Telefónica   II</t>
  </si>
  <si>
    <t>Secretaria  III</t>
  </si>
  <si>
    <t>Técnico en Biblioteca I</t>
  </si>
  <si>
    <t>SEC.</t>
  </si>
  <si>
    <t>Secretaria  IV</t>
  </si>
  <si>
    <t>Secretaria III</t>
  </si>
  <si>
    <t>Secretaria  V</t>
  </si>
  <si>
    <t>Técnico en Laboratorio II</t>
  </si>
  <si>
    <t>Técnico Administrativo III</t>
  </si>
  <si>
    <t>Técnico III  en Registros Academicos</t>
  </si>
  <si>
    <t>Secretaria  II</t>
  </si>
  <si>
    <t>Técnico en Impresiones  II</t>
  </si>
  <si>
    <t>Secretaria II</t>
  </si>
  <si>
    <t>Técnico en Biblioteca  I</t>
  </si>
  <si>
    <t>Secretaria I</t>
  </si>
  <si>
    <t>Técnico en Abogacia II</t>
  </si>
  <si>
    <t>Sicólogo III</t>
  </si>
  <si>
    <t>Técnico II en Panaderia y Pasteleria</t>
  </si>
  <si>
    <t>Tecnico III en  Remuneraciones  y Beneficios Sociales</t>
  </si>
  <si>
    <t>Técnico en Equipos Electrico Electronico II</t>
  </si>
  <si>
    <t>Técnico II en Elaboracio de Comprobantes de Pagos</t>
  </si>
  <si>
    <t>Técnico en Tramite Documentario  I</t>
  </si>
  <si>
    <t>Técnico en Laboratorio  II</t>
  </si>
  <si>
    <t>Técnico en Estadística  II</t>
  </si>
  <si>
    <t>Técnico III en Adquisiciones</t>
  </si>
  <si>
    <t>Técnico II en Almacen</t>
  </si>
  <si>
    <t>Profesor de Idiomas</t>
  </si>
  <si>
    <t>STB</t>
  </si>
  <si>
    <t>Técnico en Sistema Administrativo III</t>
  </si>
  <si>
    <t>Técnico II en Girado de Comprobantes SIAF</t>
  </si>
  <si>
    <t>Técnico en Archivo II</t>
  </si>
  <si>
    <t>Técnico electricista  II</t>
  </si>
  <si>
    <t>Técnico en Biblioteca  II</t>
  </si>
  <si>
    <t>Técnico III en Contabilidad</t>
  </si>
  <si>
    <t>Técnico II  en Escalafon</t>
  </si>
  <si>
    <t>Tecnico de Sistema Administrativo  II</t>
  </si>
  <si>
    <t>Pescador  I</t>
  </si>
  <si>
    <t>STC</t>
  </si>
  <si>
    <t>Operador de Central Telefónica     II</t>
  </si>
  <si>
    <t>Técnico en laboratorio  II</t>
  </si>
  <si>
    <t>AUX.ADMINIS.</t>
  </si>
  <si>
    <t>Técnico Electricista  II</t>
  </si>
  <si>
    <t>Técnico en Diseño y Dibujo II</t>
  </si>
  <si>
    <t>STD</t>
  </si>
  <si>
    <t>Cajero III</t>
  </si>
  <si>
    <t>Técnico Administrativo II</t>
  </si>
  <si>
    <t>STE</t>
  </si>
  <si>
    <t>Técnico en biblioteca I</t>
  </si>
  <si>
    <t>Técnico  en Pagaduria</t>
  </si>
  <si>
    <t>Oficinista  II</t>
  </si>
  <si>
    <t>Secretaria  I</t>
  </si>
  <si>
    <t>Técnico en Impresiones I</t>
  </si>
  <si>
    <t>STF</t>
  </si>
  <si>
    <t>Técnico Administrativo  III</t>
  </si>
  <si>
    <t>Técnico I en Tramite documentario</t>
  </si>
  <si>
    <t>SAA</t>
  </si>
  <si>
    <t>Trabajador de Servicio II</t>
  </si>
  <si>
    <t>Técnico  en Comercializacion I</t>
  </si>
  <si>
    <t>Trabajador de Servicio  II</t>
  </si>
  <si>
    <t>SAB</t>
  </si>
  <si>
    <t>Guardian  II</t>
  </si>
  <si>
    <t>Auxiliar de Sistema Administrativo II</t>
  </si>
  <si>
    <t>Jardinero  II</t>
  </si>
  <si>
    <t>Gasfitero II</t>
  </si>
  <si>
    <t>Auxiliar de Biblioteca II</t>
  </si>
  <si>
    <t xml:space="preserve">Trabajador de Servicio  II </t>
  </si>
  <si>
    <t xml:space="preserve">Tecnico  III  en Escalafon </t>
  </si>
  <si>
    <t>Trabajador de Servicios II</t>
  </si>
  <si>
    <t>SAC</t>
  </si>
  <si>
    <t>Técnico en Enfermeria  I</t>
  </si>
  <si>
    <t>Técnico II en Girado de cheques</t>
  </si>
  <si>
    <t>Auxiliar de Contabilidad I</t>
  </si>
  <si>
    <t>SAD</t>
  </si>
  <si>
    <t>SAE</t>
  </si>
  <si>
    <t>Auxiliar  de Biblioteca  II</t>
  </si>
  <si>
    <t>Conserje</t>
  </si>
  <si>
    <t>Técnico en Carpinteria Metalica II</t>
  </si>
  <si>
    <t>Trabajdor de Servicio II</t>
  </si>
  <si>
    <t>Auxiliar en coatabilidad I</t>
  </si>
  <si>
    <t>Auxiliar II en Control de Gastos SIAF</t>
  </si>
  <si>
    <t>Auxiliar  en tramite Documentario i</t>
  </si>
  <si>
    <t>Guardian de la Isleta II</t>
  </si>
  <si>
    <t>Especialista  en Auditoria Economica II</t>
  </si>
  <si>
    <t>MONTO  TOTAL ANUAL</t>
  </si>
  <si>
    <t xml:space="preserve">NOTA: </t>
  </si>
  <si>
    <t xml:space="preserve">TOTAL </t>
  </si>
  <si>
    <t>Jefe de la Oficina  Administrativa del CET</t>
  </si>
  <si>
    <t>Técnico Dental  I</t>
  </si>
  <si>
    <t>Jefe de la Unidad de Tramite Documentario</t>
  </si>
  <si>
    <t>Técnico III Control administrativo (essalud)</t>
  </si>
  <si>
    <t>003035</t>
  </si>
  <si>
    <t>RODRIGUEZ DE LA CRUZ SEGUNDO ELIO</t>
  </si>
  <si>
    <t>SEC.GRAL</t>
  </si>
  <si>
    <t>003777</t>
  </si>
  <si>
    <t>ZEGARRA MURGA DIANA CLEMENTINA</t>
  </si>
  <si>
    <t>OF. DEL VICE RE</t>
  </si>
  <si>
    <t>003078</t>
  </si>
  <si>
    <t>GIRON HIDALGO PATRICIA DEL CARMEN</t>
  </si>
  <si>
    <t>FAC.MATEM.</t>
  </si>
  <si>
    <t>003077</t>
  </si>
  <si>
    <t>SAENZ APARI ZOILA PILAR GUADALUPE</t>
  </si>
  <si>
    <t>OF.DE ABASTEC.</t>
  </si>
  <si>
    <t>000140</t>
  </si>
  <si>
    <t>OVIEDO ALVAREZ ANA MARIA</t>
  </si>
  <si>
    <t>OF.BIENES.UNIV.</t>
  </si>
  <si>
    <t>000207</t>
  </si>
  <si>
    <t>ARROYO ARROYO JOSE ALEJANDRO</t>
  </si>
  <si>
    <t>OF.VICE-RECT.AD</t>
  </si>
  <si>
    <t>000018</t>
  </si>
  <si>
    <t>CASTREJON  CORTEZ DE BANCOVICH MARIA ANTONIETA</t>
  </si>
  <si>
    <t>OF.DE ARCHIVO G</t>
  </si>
  <si>
    <t>000025</t>
  </si>
  <si>
    <t>TARMA VILLALOBOS ROSA ESTHER</t>
  </si>
  <si>
    <t>BIBLIOTECA CENT</t>
  </si>
  <si>
    <t>000138</t>
  </si>
  <si>
    <t>DIONICIO RIQUELME GLORIA ERCILIA</t>
  </si>
  <si>
    <t>FAC.DE ING.INDU</t>
  </si>
  <si>
    <t>000177</t>
  </si>
  <si>
    <t>FLORES OCANA REYES</t>
  </si>
  <si>
    <t>003099</t>
  </si>
  <si>
    <t>CRUZ AGUERO JANET ROSA</t>
  </si>
  <si>
    <t>FAC.SALUD</t>
  </si>
  <si>
    <t>000220</t>
  </si>
  <si>
    <t>LA TORRE NUNEZ JESUS GILBERT</t>
  </si>
  <si>
    <t>FAC.ING.MEC.Y E</t>
  </si>
  <si>
    <t>000073</t>
  </si>
  <si>
    <t>MENDOZA QUISPE RICARDO</t>
  </si>
  <si>
    <t>ASES.LEGAL</t>
  </si>
  <si>
    <t>000166</t>
  </si>
  <si>
    <t>MONTES VEGA DEMETRIA ASUNCIONA</t>
  </si>
  <si>
    <t>000182</t>
  </si>
  <si>
    <t>OJEDA ALDAVE TERESA ANDREA</t>
  </si>
  <si>
    <t>000174</t>
  </si>
  <si>
    <t>OLAYA CASTILLO MARIA ELENA</t>
  </si>
  <si>
    <t>OF.DE TES.</t>
  </si>
  <si>
    <t>000149</t>
  </si>
  <si>
    <t>ORTIZ SALAZAR SOCORRO DEL PILAR</t>
  </si>
  <si>
    <t>FAC.DE ING.PESQ</t>
  </si>
  <si>
    <t>000201</t>
  </si>
  <si>
    <t>PAULINO VELIZ OCTAVIO WALTER</t>
  </si>
  <si>
    <t>000249</t>
  </si>
  <si>
    <t>REYES CHEVEZ FORTUNATO ALFONSO</t>
  </si>
  <si>
    <t>OF.INFRAEST.Y M</t>
  </si>
  <si>
    <t>000233</t>
  </si>
  <si>
    <t>ROJAS ESTELA ARTURO</t>
  </si>
  <si>
    <t>OF.PLANIF.</t>
  </si>
  <si>
    <t>000034</t>
  </si>
  <si>
    <t>SARANGO CUNGUIA FELICIANO FAUSTO</t>
  </si>
  <si>
    <t>000009</t>
  </si>
  <si>
    <t>VIOLINI RUIZ ROXANA DEL PILAR</t>
  </si>
  <si>
    <t>OF.GRAL DE ADM.</t>
  </si>
  <si>
    <t>000203</t>
  </si>
  <si>
    <t>ALATA BALLARTA JUAN ROBERTO</t>
  </si>
  <si>
    <t>OF.DE PERS.</t>
  </si>
  <si>
    <t>000148</t>
  </si>
  <si>
    <t>ARROYO GOMEZ GRACIELA MICAELA</t>
  </si>
  <si>
    <t>RELAC.PUB.</t>
  </si>
  <si>
    <t>000144</t>
  </si>
  <si>
    <t>PAZOS PAZOS LUZMILA</t>
  </si>
  <si>
    <t>FAC.ECONOM.</t>
  </si>
  <si>
    <t>002508</t>
  </si>
  <si>
    <t>DIEGO SOTO GINO ARTURO</t>
  </si>
  <si>
    <t>INST.CEN.EXT. Y</t>
  </si>
  <si>
    <t>003036</t>
  </si>
  <si>
    <t>LOPEZ CHAPARRO BETTY</t>
  </si>
  <si>
    <t>000214</t>
  </si>
  <si>
    <t>CORNEJO CRUZ JORGE LUIS</t>
  </si>
  <si>
    <t>FAC.DE ING.QUIM</t>
  </si>
  <si>
    <t>003006</t>
  </si>
  <si>
    <t xml:space="preserve">RODRIGUEZ MONTOYA EUGENIO             </t>
  </si>
  <si>
    <t>FAC. DE ING.ELE</t>
  </si>
  <si>
    <t>003001</t>
  </si>
  <si>
    <t>DIAZ ACUNA MANUEL ALAMIRO</t>
  </si>
  <si>
    <t>000008</t>
  </si>
  <si>
    <t>GUILLEN GALLEGOS MARITZA JUANA</t>
  </si>
  <si>
    <t>000251</t>
  </si>
  <si>
    <t>BRIONES CASTILLO JUAN ROBERTO</t>
  </si>
  <si>
    <t>004022</t>
  </si>
  <si>
    <t>BENITES MEDINA ADA GABRIELA</t>
  </si>
  <si>
    <t>000052</t>
  </si>
  <si>
    <t>MORA WALDE JUAN VICENTE</t>
  </si>
  <si>
    <t>CULT.DEP.Y RECR</t>
  </si>
  <si>
    <t>000136</t>
  </si>
  <si>
    <t>000061</t>
  </si>
  <si>
    <t>FLORES CAMARGO LUISA ASUNCION</t>
  </si>
  <si>
    <t>FAC.ING.AMB.Y R</t>
  </si>
  <si>
    <t>000120</t>
  </si>
  <si>
    <t>ATALAYA SOPLAPUCO YMELDA</t>
  </si>
  <si>
    <t>000265</t>
  </si>
  <si>
    <t>AYALA NINASEVINCHA RUBEN</t>
  </si>
  <si>
    <t>OF.ADMISION</t>
  </si>
  <si>
    <t>000152</t>
  </si>
  <si>
    <t>CACERES IZQUIERDO DE REANO MARIA DEL PILAR</t>
  </si>
  <si>
    <t>000015</t>
  </si>
  <si>
    <t>CALLE SULLON MARY ERLINDA</t>
  </si>
  <si>
    <t>000100</t>
  </si>
  <si>
    <t>ESPINOZA CORNEJO MARIA SOLEDAD</t>
  </si>
  <si>
    <t>000006</t>
  </si>
  <si>
    <t>GARCIA DULANTO JUANA GABRIELA</t>
  </si>
  <si>
    <t>ESCUELA DE POST</t>
  </si>
  <si>
    <t>002004</t>
  </si>
  <si>
    <t>HERRERA FLORES SEGUNDO MARCIAL</t>
  </si>
  <si>
    <t>CENTRO DE SALUD</t>
  </si>
  <si>
    <t>000261</t>
  </si>
  <si>
    <t>MARAVI VIVANCO SUSANA</t>
  </si>
  <si>
    <t>000096</t>
  </si>
  <si>
    <t>PEBES PAUCAR DE CARMEN ZOILA MARIA</t>
  </si>
  <si>
    <t>000183</t>
  </si>
  <si>
    <t>RAFAEL FERNANDEZ DE SOSA FELICITA MARGARITA</t>
  </si>
  <si>
    <t>000185</t>
  </si>
  <si>
    <t>RIVERA VASQUEZ DE CORNEJO IRMA MARIA</t>
  </si>
  <si>
    <t>000215</t>
  </si>
  <si>
    <t>CHUMPITAZ SANCHEZ PEDRO AVILIO</t>
  </si>
  <si>
    <t>000007</t>
  </si>
  <si>
    <t>SANCHEZ SEVILLANO ANA MARIA</t>
  </si>
  <si>
    <t>RECTORADO</t>
  </si>
  <si>
    <t>000190</t>
  </si>
  <si>
    <t>MIRANDA HERRERA NELLY</t>
  </si>
  <si>
    <t>000224</t>
  </si>
  <si>
    <t>LYNCH ALVAREZ LUIS ALBERTO</t>
  </si>
  <si>
    <t>003023</t>
  </si>
  <si>
    <t>REANO FERNANDEZ EDUARDO</t>
  </si>
  <si>
    <t>FAC.ADMINIS.</t>
  </si>
  <si>
    <t>000815</t>
  </si>
  <si>
    <t>WATSON LEWIS GILBERT HENRY</t>
  </si>
  <si>
    <t>003021</t>
  </si>
  <si>
    <t>VEGA CORZO GERARDO FLORENTINO</t>
  </si>
  <si>
    <t>003088</t>
  </si>
  <si>
    <t>BAUTISTA CHAUCA FEDERICO AUGUSTO</t>
  </si>
  <si>
    <t>000012</t>
  </si>
  <si>
    <t>PICON MURGUEITIO JAIME YSMAEL</t>
  </si>
  <si>
    <t>CAMACHO GANDOLFO RICARDO ELFER</t>
  </si>
  <si>
    <t>HUAVIL COQUIS RAQUEL MERCEDES</t>
  </si>
  <si>
    <t>BELLODAS CUBAS JOSE F-2</t>
  </si>
  <si>
    <t>DELGADO ANDRADE MELANEO F-3</t>
  </si>
  <si>
    <t>GARCIA MIRANDA ENID BETSABE F-3</t>
  </si>
  <si>
    <t>MARTINEZ SUASNABAR FELIX ALFREDO  F-3</t>
  </si>
  <si>
    <t>QUISPE CAMINO BENJAMÍN - F4</t>
  </si>
  <si>
    <t>TOLEDO VILLANUEVA EDUARDO GUILLERMO</t>
  </si>
  <si>
    <t>VARGAS LLOCLLA VICTOR</t>
  </si>
  <si>
    <t>000099</t>
  </si>
  <si>
    <t>BACKUS TOMASICH CARMEN MERIDA DE LA PAZ</t>
  </si>
  <si>
    <t>FAC.DE CIENCIAS</t>
  </si>
  <si>
    <t>000184</t>
  </si>
  <si>
    <t>CALORETTI CASTILLO MIRIAN JESUS</t>
  </si>
  <si>
    <t>SERV.SOCIAL</t>
  </si>
  <si>
    <t>000210</t>
  </si>
  <si>
    <t>CASTANEDA ESCRIBANO JUAN PEDRO</t>
  </si>
  <si>
    <t>000106</t>
  </si>
  <si>
    <t>CASTRO TENORIO ROSA ESTELA</t>
  </si>
  <si>
    <t>000195</t>
  </si>
  <si>
    <t>CHUMPITAZ LAURA LUIS RICARDO</t>
  </si>
  <si>
    <t>003005</t>
  </si>
  <si>
    <t>EVANGELISTA FALCON HERMOGENES</t>
  </si>
  <si>
    <t>004032</t>
  </si>
  <si>
    <t>FLORES ALMESTAR BLANCA ISABEL</t>
  </si>
  <si>
    <t>000194</t>
  </si>
  <si>
    <t>LINO ROSALES VALERIO CIPRIANO</t>
  </si>
  <si>
    <t>003025</t>
  </si>
  <si>
    <t>LUNA RENGIFO ROSARIO</t>
  </si>
  <si>
    <t>000029</t>
  </si>
  <si>
    <t>MARQUEZ LUJAN EUSEBIO APOLINARIO</t>
  </si>
  <si>
    <t>MANTEN.Y JARD.</t>
  </si>
  <si>
    <t>000228</t>
  </si>
  <si>
    <t>MORENO PIZARRO JUAN ANGEL</t>
  </si>
  <si>
    <t>004020</t>
  </si>
  <si>
    <t>PALOMINO PALOMINO CLOTILDE AURORA</t>
  </si>
  <si>
    <t>OF.DE CONT.Y PR</t>
  </si>
  <si>
    <t>000042</t>
  </si>
  <si>
    <t>PIZANGO PINTO RAMON</t>
  </si>
  <si>
    <t>003016</t>
  </si>
  <si>
    <t>RAMOS SOTOMAYOR MARCOS ROMULO</t>
  </si>
  <si>
    <t>004031</t>
  </si>
  <si>
    <t>SANCHEZ MARTINEZ SEGUNDO ARTURO</t>
  </si>
  <si>
    <t>003010</t>
  </si>
  <si>
    <t>SARAVIA CRUZ MARIA TERESA</t>
  </si>
  <si>
    <t>000241</t>
  </si>
  <si>
    <t>SOTELO SANTIAGO ALFREDO JAIME</t>
  </si>
  <si>
    <t>000234</t>
  </si>
  <si>
    <t>TINEDO HERRERA GUILLERMO</t>
  </si>
  <si>
    <t>000151</t>
  </si>
  <si>
    <t>YOVERA CHIROQUE PEDRO</t>
  </si>
  <si>
    <t>000109</t>
  </si>
  <si>
    <t>MEZA ORDONEZ ATILIO CIPRIANO</t>
  </si>
  <si>
    <t>003054</t>
  </si>
  <si>
    <t>CAMACHO QUISPE JULIO ARNULFO</t>
  </si>
  <si>
    <t xml:space="preserve">RIVERA MORALES ADAN </t>
  </si>
  <si>
    <t>HERNANI HERRRA EDGAR</t>
  </si>
  <si>
    <t>F-3</t>
  </si>
  <si>
    <t>F-4</t>
  </si>
  <si>
    <t>F-2</t>
  </si>
  <si>
    <t>ALVARADO HERNANDEZ ROSARIO RICARDINA</t>
  </si>
  <si>
    <t>003048</t>
  </si>
  <si>
    <t>BACKUS LLONTOP ROSA VICTORIA</t>
  </si>
  <si>
    <t>000168</t>
  </si>
  <si>
    <t>CAPUNAY HERRERA JOSE VICENTE</t>
  </si>
  <si>
    <t>000191</t>
  </si>
  <si>
    <t>CHUMPITAZ LAURA MARIA ISABEL</t>
  </si>
  <si>
    <t>004050</t>
  </si>
  <si>
    <t>SANDOVAL GRANDE MARCOS RAMIRO</t>
  </si>
  <si>
    <t>002002</t>
  </si>
  <si>
    <t>SILVA LARA BLADIMIRO ELIO</t>
  </si>
  <si>
    <t>003073</t>
  </si>
  <si>
    <t>GARATE PAULET PATRICIA MABEL</t>
  </si>
  <si>
    <t>003091</t>
  </si>
  <si>
    <t>NIÑO ESPINOZA JOSE FRANCISCO</t>
  </si>
  <si>
    <t>003080</t>
  </si>
  <si>
    <t>SALHUANA CARBONERO PEDRO ALFONSO</t>
  </si>
  <si>
    <t>004030</t>
  </si>
  <si>
    <t>BELLO LOZANO ELIADA</t>
  </si>
  <si>
    <t>000170</t>
  </si>
  <si>
    <t>BENAVENTE YANEZ HILDA MARGARITA</t>
  </si>
  <si>
    <t>000188</t>
  </si>
  <si>
    <t>CARRASCO BARBOZA LEONIDAS GODOFREDO</t>
  </si>
  <si>
    <t>000192</t>
  </si>
  <si>
    <t>CONDE GOMEZ CARLOS MAURICIO</t>
  </si>
  <si>
    <t>003014</t>
  </si>
  <si>
    <t>MINI LOPEZ RICARDO ALFREDO</t>
  </si>
  <si>
    <t>001071</t>
  </si>
  <si>
    <t>OSNAYO QUISPE NANCY BEATRIZ</t>
  </si>
  <si>
    <t>003031</t>
  </si>
  <si>
    <t>RIVAS HUASH SUSANA RAQUEL</t>
  </si>
  <si>
    <t>000045</t>
  </si>
  <si>
    <t>SALAS ALFARO MANUEL ANTONIO</t>
  </si>
  <si>
    <t>003007</t>
  </si>
  <si>
    <t>SOTOMAYOR LOPEZ LUIS FERNANDO</t>
  </si>
  <si>
    <t>004018</t>
  </si>
  <si>
    <t>TAPIA COPA JUAN</t>
  </si>
  <si>
    <t>003062</t>
  </si>
  <si>
    <t>CASTILLO HUAMAN GINA MARIBEL</t>
  </si>
  <si>
    <t>000205</t>
  </si>
  <si>
    <t>APONTE DURAN MANUEL OSWALDO</t>
  </si>
  <si>
    <t>004042</t>
  </si>
  <si>
    <t>ESPINOZA VAIS CARLOS SATURNINO</t>
  </si>
  <si>
    <t>003028</t>
  </si>
  <si>
    <t>FARFAN LEON ADRIAN</t>
  </si>
  <si>
    <t>003020</t>
  </si>
  <si>
    <t>GUZMAN ROJAS JUAN JULIO</t>
  </si>
  <si>
    <t>000222</t>
  </si>
  <si>
    <t>LEON BLACIDO MODESTO</t>
  </si>
  <si>
    <t>003002</t>
  </si>
  <si>
    <t>PORRO AYALA MERCEDES ANSELMA</t>
  </si>
  <si>
    <t>003026</t>
  </si>
  <si>
    <t>RAFFO VASQUEZ LORENA CECILIA</t>
  </si>
  <si>
    <t>003087</t>
  </si>
  <si>
    <t>LEYTON VENEGAS OSCAR ALFREDO</t>
  </si>
  <si>
    <t>000235</t>
  </si>
  <si>
    <t>ALVAREZ MOYA LORENZO</t>
  </si>
  <si>
    <t>004029</t>
  </si>
  <si>
    <t>BERMEO NORIEGA AMADEO</t>
  </si>
  <si>
    <t>000040</t>
  </si>
  <si>
    <t>CASTRO MANDAMIENTO LUIS ALBERTO</t>
  </si>
  <si>
    <t>004064</t>
  </si>
  <si>
    <t>GARCIA FLORES SERGIO ABRAHAM</t>
  </si>
  <si>
    <t>003030</t>
  </si>
  <si>
    <t>HUAMAN LOPEZ NORMA BEATRIZ</t>
  </si>
  <si>
    <t>004063</t>
  </si>
  <si>
    <t>INONAN VALDIVIESO JOSE MIGUEL</t>
  </si>
  <si>
    <t>004060</t>
  </si>
  <si>
    <t>MARTINEZ ROJAS MARUJA ROSA</t>
  </si>
  <si>
    <t>000187</t>
  </si>
  <si>
    <t>MENDOZA GARCIA NERY LUZ</t>
  </si>
  <si>
    <t>004035</t>
  </si>
  <si>
    <t>MOROCHO CULQUICONDOR SEGUNDO RICARDO</t>
  </si>
  <si>
    <t>003019</t>
  </si>
  <si>
    <t>RAMOS MENDOZA NACIACENA APARICIA</t>
  </si>
  <si>
    <t>000043</t>
  </si>
  <si>
    <t>RETUERTO LOARTE MATIAS ALEJO</t>
  </si>
  <si>
    <t>004017</t>
  </si>
  <si>
    <t>RUIZ DE ROMERO MARGARITA</t>
  </si>
  <si>
    <t>004054</t>
  </si>
  <si>
    <t>SALAZAR GARCIA ROLANDO ANTONIO</t>
  </si>
  <si>
    <t>003018</t>
  </si>
  <si>
    <t>ESPINO FLORES LUIS ALBERTO</t>
  </si>
  <si>
    <t>003003</t>
  </si>
  <si>
    <t>CRUZ GRIJALVA DIEGO</t>
  </si>
  <si>
    <t>000175</t>
  </si>
  <si>
    <t>PAZ VELARDE ALDO LUIS</t>
  </si>
  <si>
    <t>003097</t>
  </si>
  <si>
    <t>ESPINO ALVAREZ MAURICIO EDUARDO</t>
  </si>
  <si>
    <t>003095</t>
  </si>
  <si>
    <t>GARCIA COTRINA JOSE PASTOR</t>
  </si>
  <si>
    <t>003093</t>
  </si>
  <si>
    <t>RODRIGUEZ URIBE JOSE LUIS</t>
  </si>
  <si>
    <t>003076</t>
  </si>
  <si>
    <t>VERA SANTAMARIA LUIS ENRIQUE</t>
  </si>
  <si>
    <t>000161</t>
  </si>
  <si>
    <t>AGUILAR ENRIQUEZ EMILIANO</t>
  </si>
  <si>
    <t>000242</t>
  </si>
  <si>
    <t>ALONSO DURAND ISABEL GLORIA</t>
  </si>
  <si>
    <t>000041</t>
  </si>
  <si>
    <t>CORONADO DE LA CRUZ SAMUEL</t>
  </si>
  <si>
    <t>003013</t>
  </si>
  <si>
    <t>GONZALES BEDOYA CESAR ALBERTO</t>
  </si>
  <si>
    <t>000200</t>
  </si>
  <si>
    <t>MEDRANO MEDRANO JACINTO</t>
  </si>
  <si>
    <t>004026</t>
  </si>
  <si>
    <t>MORALES DE MORENO ANA BERTHA</t>
  </si>
  <si>
    <t>004012</t>
  </si>
  <si>
    <t>NAVARRO LOAYZA VICTOR</t>
  </si>
  <si>
    <t>004010</t>
  </si>
  <si>
    <t>ORCCON FERNANDEZ LUIS ENRIQUE</t>
  </si>
  <si>
    <t>003047</t>
  </si>
  <si>
    <t>PEVES SOTO DE ARANA LAURA JISSELY</t>
  </si>
  <si>
    <t>003046</t>
  </si>
  <si>
    <t>RIOS TORRES MARIA YRENE</t>
  </si>
  <si>
    <t>003058</t>
  </si>
  <si>
    <t>MEDINA ZAPATA DE CACERES MIRIAM BETZABE</t>
  </si>
  <si>
    <t>003092</t>
  </si>
  <si>
    <t>OBANDO ALCANTARA HERNANDO ANTONIO</t>
  </si>
  <si>
    <t>003089</t>
  </si>
  <si>
    <t>VEGA BEJARANO CECILIA DEL ROSARIO</t>
  </si>
  <si>
    <t>000039</t>
  </si>
  <si>
    <t>AZURIN RAMOS ANTONIO JOSE MARIA</t>
  </si>
  <si>
    <t>003041</t>
  </si>
  <si>
    <t>ZAVALA HUAMAN ANA MARIA DEL CARMEN</t>
  </si>
  <si>
    <t>004044</t>
  </si>
  <si>
    <t>ARIAS URIBE ABRAHAM</t>
  </si>
  <si>
    <t>004028</t>
  </si>
  <si>
    <t>CALIXTO HERVIAS EUGENIO OSCAR</t>
  </si>
  <si>
    <t>003009</t>
  </si>
  <si>
    <t>CHICCHON GALLO MERCEDES EMPERATRIZ</t>
  </si>
  <si>
    <t>003065</t>
  </si>
  <si>
    <t>ESCUDERO VIZARRETA CIRO ALFREDO</t>
  </si>
  <si>
    <t>004045</t>
  </si>
  <si>
    <t>GABINO MIGUEL LINDOLFO RAFAEL</t>
  </si>
  <si>
    <t>004016</t>
  </si>
  <si>
    <t>GUERRERO LLATAS SEGUNDO GUILLERMO</t>
  </si>
  <si>
    <t>004027</t>
  </si>
  <si>
    <t>JABO GUERRERO SABINO</t>
  </si>
  <si>
    <t>003042</t>
  </si>
  <si>
    <t>LUQUE DIPAS VALENTIN FAUSTINO</t>
  </si>
  <si>
    <t>004025</t>
  </si>
  <si>
    <t>MENDOZA MEDINA GINO MILKO</t>
  </si>
  <si>
    <t>004011</t>
  </si>
  <si>
    <t>PAMPAMALLCO ORIHUELA ELIAS</t>
  </si>
  <si>
    <t>003017</t>
  </si>
  <si>
    <t>PEREZ PENA MARIO CELESTINO</t>
  </si>
  <si>
    <t>003012</t>
  </si>
  <si>
    <t>REY SALAZAR HELIO ANTONIO</t>
  </si>
  <si>
    <t>004014</t>
  </si>
  <si>
    <t>RUFINO RUIDIAS SANTOS</t>
  </si>
  <si>
    <t>000069</t>
  </si>
  <si>
    <t>BELLODAS CUBAS JOSE DOLORES</t>
  </si>
  <si>
    <t>F2</t>
  </si>
  <si>
    <t>000047</t>
  </si>
  <si>
    <t>HERNANI HERRERA EDGAR ZACARIAS</t>
  </si>
  <si>
    <t>TRANSPORTE</t>
  </si>
  <si>
    <t>000082</t>
  </si>
  <si>
    <t>000218</t>
  </si>
  <si>
    <t>HERRERA FLORES DANIEL</t>
  </si>
  <si>
    <t>000167</t>
  </si>
  <si>
    <t>OLIVARES PAJARITO DE ZU¥IGA SONIA SOLEDAD</t>
  </si>
  <si>
    <t>000225</t>
  </si>
  <si>
    <t>MARTINEZ SUASNABAR FELIX ALFREDO</t>
  </si>
  <si>
    <t>JEFE UNID CAPAC</t>
  </si>
  <si>
    <t>004062</t>
  </si>
  <si>
    <t>ALVAREZ ALVAREZ REYMUNDO</t>
  </si>
  <si>
    <t>000033</t>
  </si>
  <si>
    <t>DELGADO ANDRADE MELANIO</t>
  </si>
  <si>
    <t>000181</t>
  </si>
  <si>
    <t>GARCIA MIRANDA ENID BETSABE</t>
  </si>
  <si>
    <t>JEF UNID. ABAST</t>
  </si>
  <si>
    <t>JEFE UNID. ADMI</t>
  </si>
  <si>
    <t>JEFE EVAL.Y CON</t>
  </si>
  <si>
    <t>003083</t>
  </si>
  <si>
    <t>ESPINOZA BAZALAR GWENDOLINE AMPARO</t>
  </si>
  <si>
    <t>JEF DOC. CIENT.</t>
  </si>
  <si>
    <t>003008</t>
  </si>
  <si>
    <t>JEFE UNID. MARG</t>
  </si>
  <si>
    <t>OF.GESTION PATR</t>
  </si>
  <si>
    <t>SUAREZ SEGOVIA RAQUEL</t>
  </si>
  <si>
    <t>JEF. ADM. DOCUM</t>
  </si>
  <si>
    <t>MALLQUI LAUREANO JORGE GERARDO</t>
  </si>
  <si>
    <t>PERICHE  YARLEQUE EDUARDO</t>
  </si>
  <si>
    <t>BERMEO NORIEGA MANUEL FRANCISCO</t>
  </si>
  <si>
    <t>POCLIN LOPEZ NINA YSABEL</t>
  </si>
  <si>
    <t>QUISPE CAMINO BENJAMIN ALVINO</t>
  </si>
  <si>
    <t>REVOLLEDO SINCHE JUAN</t>
  </si>
  <si>
    <t>SANCHEZ SANCHEZ IRENE DALILA</t>
  </si>
  <si>
    <t>RIVERA MORALES ADAN FAUSTO</t>
  </si>
  <si>
    <t>ROMANI BRAVO MANUEL JESUS</t>
  </si>
  <si>
    <t>JEFE OFIC ADM</t>
  </si>
  <si>
    <t>Jefe de la Unidad de Margesi de Bienes Inmuebles</t>
  </si>
  <si>
    <t>003090</t>
  </si>
  <si>
    <t>000134</t>
  </si>
  <si>
    <t>000083</t>
  </si>
  <si>
    <t>000391</t>
  </si>
  <si>
    <t>000208</t>
  </si>
  <si>
    <t>000268</t>
  </si>
  <si>
    <t>000230</t>
  </si>
  <si>
    <t>003004</t>
  </si>
  <si>
    <t>000098</t>
  </si>
  <si>
    <t>000231</t>
  </si>
  <si>
    <t>003045</t>
  </si>
  <si>
    <t>000193</t>
  </si>
  <si>
    <t xml:space="preserve">Técnico en Biblioteca </t>
  </si>
  <si>
    <t xml:space="preserve">FLORES RAMOS </t>
  </si>
  <si>
    <t>T-E 1</t>
  </si>
  <si>
    <t>Jefe de la Oficina de  Gestion Patrimonial</t>
  </si>
  <si>
    <t>003107</t>
  </si>
  <si>
    <t>CHOQUE CALISAYA LILY DORIS</t>
  </si>
  <si>
    <t>003104</t>
  </si>
  <si>
    <t>MARQUEZ HUAMANI JUAN RAUL</t>
  </si>
  <si>
    <t>003105</t>
  </si>
  <si>
    <t>VILLACORTA TELLO ALONSO</t>
  </si>
  <si>
    <t>003116</t>
  </si>
  <si>
    <t>GARCIA COTRINA MARCO ANTONIO</t>
  </si>
  <si>
    <t>CONTROL INSTITU</t>
  </si>
  <si>
    <t>000056</t>
  </si>
  <si>
    <t>CERRON RENGIFO DE GARCIA NATIVIDAD YSABEL</t>
  </si>
  <si>
    <t>000172</t>
  </si>
  <si>
    <t>SOLIS ESPINOZA EMMA ELIZABETH</t>
  </si>
  <si>
    <t>003015</t>
  </si>
  <si>
    <t>BALAREZO CHAPONAN MANUEL ANTONIO</t>
  </si>
  <si>
    <t>003027</t>
  </si>
  <si>
    <t>VERASTEGUI CHUQUILLANQUI RAUL</t>
  </si>
  <si>
    <t>003024</t>
  </si>
  <si>
    <t>GOMEZ CANQUI ELIZABETH CARMEN</t>
  </si>
  <si>
    <t>003106</t>
  </si>
  <si>
    <t>SALDAÑA AGREDA EVELYN ROXANA</t>
  </si>
  <si>
    <t>003040</t>
  </si>
  <si>
    <t>LLACTACONDOR DE LA CRUZ LIZ GIOVANNA</t>
  </si>
  <si>
    <t>003102</t>
  </si>
  <si>
    <t>MINAYA MENDEZ DANIEL TEODORO</t>
  </si>
  <si>
    <t>003110</t>
  </si>
  <si>
    <t>OCAMPO CRUZ MIRYAN PATRICIA</t>
  </si>
  <si>
    <t>003037</t>
  </si>
  <si>
    <t>SIESQUEN RETUERTO NANCY MARITZA</t>
  </si>
  <si>
    <t>003109</t>
  </si>
  <si>
    <t>SANTA CRUZ SANCHEZ DE CASTAÑEDA SILVIA NANCY MAXIMINA</t>
  </si>
  <si>
    <t>ESP. FINAN.  II</t>
  </si>
  <si>
    <t>003113</t>
  </si>
  <si>
    <t>AYALA SOLIS NIDIA ZORAIDA</t>
  </si>
  <si>
    <t>003117</t>
  </si>
  <si>
    <t>IBERICO URIARTE LUIS ALBERTO</t>
  </si>
  <si>
    <t>003115</t>
  </si>
  <si>
    <t>MAUTINO CANO YURI JAVIER</t>
  </si>
  <si>
    <t>001503</t>
  </si>
  <si>
    <t>CONCEPCION NEYRA ROBERTO DAVID</t>
  </si>
  <si>
    <t>003111</t>
  </si>
  <si>
    <t>ROJAS ACOSTA MAYLEEN LYLI</t>
  </si>
  <si>
    <t>JEFE DOC.CIENTI</t>
  </si>
  <si>
    <t>JEF UN. INGR-EG</t>
  </si>
  <si>
    <t>FLORES RAMOS ULDARICO OCTAVIO</t>
  </si>
  <si>
    <t>000092</t>
  </si>
  <si>
    <t>ALMEIDA BOADA MARIA NOELIA</t>
  </si>
  <si>
    <t>Jefe de la Unidad de Integracion Contable</t>
  </si>
  <si>
    <t>Jefe de la Unidad del Certificacion y Resoluciones</t>
  </si>
  <si>
    <t>Especialista  de Ingresos y Egresos</t>
  </si>
  <si>
    <t>Abogado II en Asuntos Judiciales</t>
  </si>
  <si>
    <t>01/06/1977</t>
  </si>
  <si>
    <t>08833859</t>
  </si>
  <si>
    <t>D.L.25897</t>
  </si>
  <si>
    <t>01/01/1977</t>
  </si>
  <si>
    <t>08892306</t>
  </si>
  <si>
    <t>D.L.19990</t>
  </si>
  <si>
    <t>28/04/1977</t>
  </si>
  <si>
    <t>08984850</t>
  </si>
  <si>
    <t>01/07/1974</t>
  </si>
  <si>
    <t>09147375</t>
  </si>
  <si>
    <t>01/08/2010</t>
  </si>
  <si>
    <t>07147961</t>
  </si>
  <si>
    <t>16/07/1973</t>
  </si>
  <si>
    <t>07376200</t>
  </si>
  <si>
    <t>D.L.20530</t>
  </si>
  <si>
    <t>JEF U. REG.PATR</t>
  </si>
  <si>
    <t>24/11/1980</t>
  </si>
  <si>
    <t>08535869</t>
  </si>
  <si>
    <t>003118</t>
  </si>
  <si>
    <t>CORONEL ZEGARRA CARLOS ARTURO</t>
  </si>
  <si>
    <t>01/01/2011</t>
  </si>
  <si>
    <t>09595056</t>
  </si>
  <si>
    <t>23/02/1976</t>
  </si>
  <si>
    <t>06895737</t>
  </si>
  <si>
    <t>01/10/2007</t>
  </si>
  <si>
    <t>10660067</t>
  </si>
  <si>
    <t>26/10/1981</t>
  </si>
  <si>
    <t>07345138</t>
  </si>
  <si>
    <t>01/09/2010</t>
  </si>
  <si>
    <t>09995274</t>
  </si>
  <si>
    <t>06939070</t>
  </si>
  <si>
    <t>25672026</t>
  </si>
  <si>
    <t>25622766</t>
  </si>
  <si>
    <t>PEVES SOTO  LAURA JISSELY</t>
  </si>
  <si>
    <t>01/10/1999</t>
  </si>
  <si>
    <t>21564331</t>
  </si>
  <si>
    <t>09219899</t>
  </si>
  <si>
    <t>01/12/1984</t>
  </si>
  <si>
    <t>08266511</t>
  </si>
  <si>
    <t>000270</t>
  </si>
  <si>
    <t>ATUNCAR I  SOTO JESUS PASCUAL</t>
  </si>
  <si>
    <t>01/02/1991</t>
  </si>
  <si>
    <t>07344429</t>
  </si>
  <si>
    <t>DIR.OF.GRAL.ADM</t>
  </si>
  <si>
    <t>15/08/1975</t>
  </si>
  <si>
    <t>08646310</t>
  </si>
  <si>
    <t>08437735</t>
  </si>
  <si>
    <t>JEFE OF. GEST</t>
  </si>
  <si>
    <t>10252800</t>
  </si>
  <si>
    <t>01/10/2002</t>
  </si>
  <si>
    <t>07726374</t>
  </si>
  <si>
    <t>07170702</t>
  </si>
  <si>
    <t>003122</t>
  </si>
  <si>
    <t>CRUZ VELEZMORO EUDELINA ROSA</t>
  </si>
  <si>
    <t>09/05/2011</t>
  </si>
  <si>
    <t>08437021</t>
  </si>
  <si>
    <t>JEF.UNI. CONT.E</t>
  </si>
  <si>
    <t>003063</t>
  </si>
  <si>
    <t>FLORES FASABI SADITH</t>
  </si>
  <si>
    <t>04/04/1981</t>
  </si>
  <si>
    <t>05224366</t>
  </si>
  <si>
    <t>01/11/1976</t>
  </si>
  <si>
    <t>07678171</t>
  </si>
  <si>
    <t>003123</t>
  </si>
  <si>
    <t>IGNACIO CALLIRGOS HECTOR EDILBERTO</t>
  </si>
  <si>
    <t>01/05/2011</t>
  </si>
  <si>
    <t>08430865</t>
  </si>
  <si>
    <t>01/08/1985</t>
  </si>
  <si>
    <t>07077697</t>
  </si>
  <si>
    <t>JEFE UNID CERTI</t>
  </si>
  <si>
    <t>08660464</t>
  </si>
  <si>
    <t>04/05/1981</t>
  </si>
  <si>
    <t>25644665</t>
  </si>
  <si>
    <t>05/11/1991</t>
  </si>
  <si>
    <t>08563069</t>
  </si>
  <si>
    <t>25520389</t>
  </si>
  <si>
    <t>25525775</t>
  </si>
  <si>
    <t>JEF. ARCHIVO G.</t>
  </si>
  <si>
    <t>01/09/1973</t>
  </si>
  <si>
    <t>25441008</t>
  </si>
  <si>
    <t>44764098</t>
  </si>
  <si>
    <t>01/04/1999</t>
  </si>
  <si>
    <t>06023753</t>
  </si>
  <si>
    <t>07/11/1975</t>
  </si>
  <si>
    <t>25665926</t>
  </si>
  <si>
    <t>01/04/2008</t>
  </si>
  <si>
    <t>42383270</t>
  </si>
  <si>
    <t>01/06/1984</t>
  </si>
  <si>
    <t>08446060</t>
  </si>
  <si>
    <t>02/06/1981</t>
  </si>
  <si>
    <t>25546252</t>
  </si>
  <si>
    <t>01/07/2008</t>
  </si>
  <si>
    <t>41127504</t>
  </si>
  <si>
    <t>01/05/2008</t>
  </si>
  <si>
    <t>42326265</t>
  </si>
  <si>
    <t>80415116</t>
  </si>
  <si>
    <t>09594745</t>
  </si>
  <si>
    <t>01/01/2007</t>
  </si>
  <si>
    <t>17603420</t>
  </si>
  <si>
    <t>05/12/1980</t>
  </si>
  <si>
    <t>06964732</t>
  </si>
  <si>
    <t>01/07/1980</t>
  </si>
  <si>
    <t>08075009</t>
  </si>
  <si>
    <t>25461569</t>
  </si>
  <si>
    <t>10/05/1990</t>
  </si>
  <si>
    <t>06123582</t>
  </si>
  <si>
    <t>CENTRO PRE-UNIV</t>
  </si>
  <si>
    <t>25652706</t>
  </si>
  <si>
    <t>01/12/1988</t>
  </si>
  <si>
    <t>25461705</t>
  </si>
  <si>
    <t>09328201</t>
  </si>
  <si>
    <t>25734160</t>
  </si>
  <si>
    <t>06891156</t>
  </si>
  <si>
    <t>01/04/2010</t>
  </si>
  <si>
    <t>10220697</t>
  </si>
  <si>
    <t>01/03/2010</t>
  </si>
  <si>
    <t>25772767</t>
  </si>
  <si>
    <t>01/02/2002</t>
  </si>
  <si>
    <t>25772112</t>
  </si>
  <si>
    <t>FAC.DE ING.DE S</t>
  </si>
  <si>
    <t>23005558</t>
  </si>
  <si>
    <t>10439218</t>
  </si>
  <si>
    <t>10225184</t>
  </si>
  <si>
    <t>25690093</t>
  </si>
  <si>
    <t>01/05/1981</t>
  </si>
  <si>
    <t>08619111</t>
  </si>
  <si>
    <t>43037163</t>
  </si>
  <si>
    <t>08/04/1990</t>
  </si>
  <si>
    <t>08435581</t>
  </si>
  <si>
    <t>01/03/1982</t>
  </si>
  <si>
    <t>07891233</t>
  </si>
  <si>
    <t>40384747</t>
  </si>
  <si>
    <t>25629456</t>
  </si>
  <si>
    <t>003120</t>
  </si>
  <si>
    <t>VERGARAY RETUERTO KARINA JENNY</t>
  </si>
  <si>
    <t>01/02/2011</t>
  </si>
  <si>
    <t>25859042</t>
  </si>
  <si>
    <t>11/08/1975</t>
  </si>
  <si>
    <t>10007309</t>
  </si>
  <si>
    <t>01/01/2004</t>
  </si>
  <si>
    <t>08677579</t>
  </si>
  <si>
    <t>07891370</t>
  </si>
  <si>
    <t>09076319</t>
  </si>
  <si>
    <t>23/08/1988</t>
  </si>
  <si>
    <t>08162344</t>
  </si>
  <si>
    <t>31/12/1984</t>
  </si>
  <si>
    <t>07915861</t>
  </si>
  <si>
    <t>10436407</t>
  </si>
  <si>
    <t>06653735</t>
  </si>
  <si>
    <t>25490218</t>
  </si>
  <si>
    <t>01/11/1998</t>
  </si>
  <si>
    <t>09348292</t>
  </si>
  <si>
    <t>25545675</t>
  </si>
  <si>
    <t>25554878</t>
  </si>
  <si>
    <t>01/08/1988</t>
  </si>
  <si>
    <t>08358267</t>
  </si>
  <si>
    <t>01/05/1990</t>
  </si>
  <si>
    <t>06190804</t>
  </si>
  <si>
    <t>25435257</t>
  </si>
  <si>
    <t>25773474</t>
  </si>
  <si>
    <t>08520465</t>
  </si>
  <si>
    <t>15/10/1988</t>
  </si>
  <si>
    <t>25651753</t>
  </si>
  <si>
    <t>23/11/1985</t>
  </si>
  <si>
    <t>10207023</t>
  </si>
  <si>
    <t>01/07/1989</t>
  </si>
  <si>
    <t>25453377</t>
  </si>
  <si>
    <t>000023</t>
  </si>
  <si>
    <t>HIDALGO GOMEZ RICARDO ANTONIO</t>
  </si>
  <si>
    <t>07193051</t>
  </si>
  <si>
    <t>07066704</t>
  </si>
  <si>
    <t>07170980</t>
  </si>
  <si>
    <t>07295779</t>
  </si>
  <si>
    <t>06717119</t>
  </si>
  <si>
    <t>25464486</t>
  </si>
  <si>
    <t>25536671</t>
  </si>
  <si>
    <t>01/01/1986</t>
  </si>
  <si>
    <t>25444355</t>
  </si>
  <si>
    <t>25628693</t>
  </si>
  <si>
    <t>01/01/1985</t>
  </si>
  <si>
    <t>25686562</t>
  </si>
  <si>
    <t>01/01/1976</t>
  </si>
  <si>
    <t>09069633</t>
  </si>
  <si>
    <t>25746391</t>
  </si>
  <si>
    <t>25480785</t>
  </si>
  <si>
    <t>07940073</t>
  </si>
  <si>
    <t>03/09/1979</t>
  </si>
  <si>
    <t>07698215</t>
  </si>
  <si>
    <t>08838014</t>
  </si>
  <si>
    <t>13/05/1977</t>
  </si>
  <si>
    <t>06072885</t>
  </si>
  <si>
    <t>01/03/1989</t>
  </si>
  <si>
    <t>09369024</t>
  </si>
  <si>
    <t>06759446</t>
  </si>
  <si>
    <t>25660172</t>
  </si>
  <si>
    <t>07600914</t>
  </si>
  <si>
    <t>01/07/1981</t>
  </si>
  <si>
    <t>08076964</t>
  </si>
  <si>
    <t>01/09/1980</t>
  </si>
  <si>
    <t>25734613</t>
  </si>
  <si>
    <t>08990645</t>
  </si>
  <si>
    <t>01/01/1982</t>
  </si>
  <si>
    <t>08097179</t>
  </si>
  <si>
    <t>003029</t>
  </si>
  <si>
    <t>INGA MENESES OCTAVIO ABDON</t>
  </si>
  <si>
    <t>01/01/1980</t>
  </si>
  <si>
    <t>09108423</t>
  </si>
  <si>
    <t>25632637</t>
  </si>
  <si>
    <t>01/03/1996</t>
  </si>
  <si>
    <t>10694455</t>
  </si>
  <si>
    <t>25462637</t>
  </si>
  <si>
    <t>25829255</t>
  </si>
  <si>
    <t>07168318</t>
  </si>
  <si>
    <t>06266160</t>
  </si>
  <si>
    <t>OCHOA CRUZADO ELIANA MARIELA</t>
  </si>
  <si>
    <t>17/01/1977</t>
  </si>
  <si>
    <t>07189961</t>
  </si>
  <si>
    <t>25538444</t>
  </si>
  <si>
    <t>12/06/1981</t>
  </si>
  <si>
    <t>25625304</t>
  </si>
  <si>
    <t>08603090</t>
  </si>
  <si>
    <t>25473498</t>
  </si>
  <si>
    <t>01/11/1981</t>
  </si>
  <si>
    <t>06898261</t>
  </si>
  <si>
    <t>08589292</t>
  </si>
  <si>
    <t>06/11/1975</t>
  </si>
  <si>
    <t>07574997</t>
  </si>
  <si>
    <t>01/06/1975</t>
  </si>
  <si>
    <t>08552688</t>
  </si>
  <si>
    <t>29/11/1982</t>
  </si>
  <si>
    <t>10037020</t>
  </si>
  <si>
    <t>06901558</t>
  </si>
  <si>
    <t>01/01/1990</t>
  </si>
  <si>
    <t>07826443</t>
  </si>
  <si>
    <t>12/09/1975</t>
  </si>
  <si>
    <t>06946796</t>
  </si>
  <si>
    <t>07/09/1979</t>
  </si>
  <si>
    <t>25453048</t>
  </si>
  <si>
    <t>25517547</t>
  </si>
  <si>
    <t>08355605</t>
  </si>
  <si>
    <t>000162</t>
  </si>
  <si>
    <t>SILVA YSUSQUI FLOR DE MARIA</t>
  </si>
  <si>
    <t>25686745</t>
  </si>
  <si>
    <t>15352739</t>
  </si>
  <si>
    <t>000044</t>
  </si>
  <si>
    <t>06275138</t>
  </si>
  <si>
    <t>01/01/1972</t>
  </si>
  <si>
    <t>09623286</t>
  </si>
  <si>
    <t>15/02/1977</t>
  </si>
  <si>
    <t>25487103</t>
  </si>
  <si>
    <t>01/12/1982</t>
  </si>
  <si>
    <t>25836386</t>
  </si>
  <si>
    <t>31/12/1986</t>
  </si>
  <si>
    <t>07410767</t>
  </si>
  <si>
    <t>01/02/2008</t>
  </si>
  <si>
    <t>25559352</t>
  </si>
  <si>
    <t>01/10/2008</t>
  </si>
  <si>
    <t>25704409</t>
  </si>
  <si>
    <t>01/08/2006</t>
  </si>
  <si>
    <t>09622844</t>
  </si>
  <si>
    <t>01/11/1997</t>
  </si>
  <si>
    <t>25747448</t>
  </si>
  <si>
    <t>01/11/2009</t>
  </si>
  <si>
    <t>32037603</t>
  </si>
  <si>
    <t>01/05/2006</t>
  </si>
  <si>
    <t>08542405</t>
  </si>
  <si>
    <t>40215803</t>
  </si>
  <si>
    <t>08518179</t>
  </si>
  <si>
    <t>07737212</t>
  </si>
  <si>
    <t>27/10/1980</t>
  </si>
  <si>
    <t>07394760</t>
  </si>
  <si>
    <t>25496850</t>
  </si>
  <si>
    <t>16/06/1974</t>
  </si>
  <si>
    <t>06156914</t>
  </si>
  <si>
    <t>06001225</t>
  </si>
  <si>
    <t>25542855</t>
  </si>
  <si>
    <t>19/08/1988</t>
  </si>
  <si>
    <t>10188234</t>
  </si>
  <si>
    <t>02/06/1972</t>
  </si>
  <si>
    <t>25616349</t>
  </si>
  <si>
    <t>06069580</t>
  </si>
  <si>
    <t>06152685</t>
  </si>
  <si>
    <t>08516943</t>
  </si>
  <si>
    <t>07184455</t>
  </si>
  <si>
    <t>01/01/1975</t>
  </si>
  <si>
    <t>06032057</t>
  </si>
  <si>
    <t>08349563</t>
  </si>
  <si>
    <t>25/11/1975</t>
  </si>
  <si>
    <t>25722166</t>
  </si>
  <si>
    <t>27/04/1977</t>
  </si>
  <si>
    <t>08575402</t>
  </si>
  <si>
    <t>000031</t>
  </si>
  <si>
    <t>TORRES TIRADO MAXIMINO</t>
  </si>
  <si>
    <t>22/08/1975</t>
  </si>
  <si>
    <t>06140087</t>
  </si>
  <si>
    <t>DIR.ABAS.Y SERV</t>
  </si>
  <si>
    <t>25603455</t>
  </si>
  <si>
    <t>01/03/2000</t>
  </si>
  <si>
    <t>01219106</t>
  </si>
  <si>
    <t>003125</t>
  </si>
  <si>
    <t>MARTINEZ GAMARRA SILVIA</t>
  </si>
  <si>
    <t>01/10/2011</t>
  </si>
  <si>
    <t>07891965</t>
  </si>
  <si>
    <t>OF. COOPERACION</t>
  </si>
  <si>
    <t>07662571</t>
  </si>
  <si>
    <t>25519695</t>
  </si>
  <si>
    <t>07596215</t>
  </si>
  <si>
    <t>27/10/1981</t>
  </si>
  <si>
    <t>25503749</t>
  </si>
  <si>
    <t>01/10/1984</t>
  </si>
  <si>
    <t>08407122</t>
  </si>
  <si>
    <t>01/09/1986</t>
  </si>
  <si>
    <t>06644304</t>
  </si>
  <si>
    <t>31/12/1985</t>
  </si>
  <si>
    <t>07945604</t>
  </si>
  <si>
    <t>12/12/1980</t>
  </si>
  <si>
    <t>25616244</t>
  </si>
  <si>
    <t>22/08/1983</t>
  </si>
  <si>
    <t>08097543</t>
  </si>
  <si>
    <t>25453230</t>
  </si>
  <si>
    <t>Sin Reg.</t>
  </si>
  <si>
    <t>01/06/2010</t>
  </si>
  <si>
    <t>25862094</t>
  </si>
  <si>
    <t>16/08/1979</t>
  </si>
  <si>
    <t>08954429</t>
  </si>
  <si>
    <t>09211251</t>
  </si>
  <si>
    <t>08231340</t>
  </si>
  <si>
    <t>11/08/1987</t>
  </si>
  <si>
    <t>10680129</t>
  </si>
  <si>
    <t>06710708</t>
  </si>
  <si>
    <t>01/09/1987</t>
  </si>
  <si>
    <t>08596766</t>
  </si>
  <si>
    <t>15/04/1983</t>
  </si>
  <si>
    <t>06636841</t>
  </si>
  <si>
    <t>17970418</t>
  </si>
  <si>
    <t>18/03/1980</t>
  </si>
  <si>
    <t>25462313</t>
  </si>
  <si>
    <t>08438320</t>
  </si>
  <si>
    <t>15691397</t>
  </si>
  <si>
    <t>20435909</t>
  </si>
  <si>
    <t>01/07/1988</t>
  </si>
  <si>
    <t>25616430</t>
  </si>
  <si>
    <t>09007039</t>
  </si>
  <si>
    <t>07679141</t>
  </si>
  <si>
    <t>25608492</t>
  </si>
  <si>
    <t>08989821</t>
  </si>
  <si>
    <t>01/06/1976</t>
  </si>
  <si>
    <t>08580299</t>
  </si>
  <si>
    <t>09171261</t>
  </si>
  <si>
    <t>01/01/1989</t>
  </si>
  <si>
    <t>07222759</t>
  </si>
  <si>
    <t>06951161</t>
  </si>
  <si>
    <t>06217406</t>
  </si>
  <si>
    <t>01/10/2009</t>
  </si>
  <si>
    <t>25811642</t>
  </si>
  <si>
    <t>07140618</t>
  </si>
  <si>
    <t>01/07/2009</t>
  </si>
  <si>
    <t>09272999</t>
  </si>
  <si>
    <t>trabajador</t>
  </si>
  <si>
    <t>apellidos y nombres</t>
  </si>
  <si>
    <t>f_inicio_mef</t>
  </si>
  <si>
    <t>documento</t>
  </si>
  <si>
    <t>nivel_remunerativo</t>
  </si>
  <si>
    <t>regimen_pensiones</t>
  </si>
  <si>
    <t>abrev_cargo_estruct</t>
  </si>
  <si>
    <t>abrev_dependencia</t>
  </si>
  <si>
    <t>monto</t>
  </si>
  <si>
    <t>reunificada</t>
  </si>
  <si>
    <t xml:space="preserve">Jefe de la Unidad de Archivo General </t>
  </si>
  <si>
    <t>Director General de Administracion</t>
  </si>
  <si>
    <t xml:space="preserve">herrera flores daniel </t>
  </si>
  <si>
    <t>MEZA PAREDES PABLO ARTEMIO/RIVADENEYRA</t>
  </si>
  <si>
    <t>EJERCICIO PRESUPUESTAL AÑO 2012</t>
  </si>
  <si>
    <t>P-E   1</t>
  </si>
  <si>
    <t>A-B  1</t>
  </si>
  <si>
    <t>905328</t>
  </si>
  <si>
    <t>VASQUEZ COTERA SELENITA ALINA</t>
  </si>
  <si>
    <t>44354478</t>
  </si>
  <si>
    <t>AUDITORIA</t>
  </si>
  <si>
    <t xml:space="preserve">PLAZAS RESERVADAS: </t>
  </si>
  <si>
    <t>P-C   2</t>
  </si>
  <si>
    <t>lujan</t>
  </si>
  <si>
    <t>T-A  14</t>
  </si>
  <si>
    <t>P-D 1</t>
  </si>
  <si>
    <t>003064</t>
  </si>
  <si>
    <t>CUADROS CUADROS LUIS ALFONSO</t>
  </si>
  <si>
    <t>13/12/1965</t>
  </si>
  <si>
    <t>1703488427</t>
  </si>
  <si>
    <t>s.g</t>
  </si>
  <si>
    <t>Especialista en RRPP</t>
  </si>
  <si>
    <t>Especialista en Gestion  Documentaria</t>
  </si>
  <si>
    <r>
      <t>CERRON RENGIFO NATIVIDAD ISABEL SOLIS</t>
    </r>
    <r>
      <rPr>
        <sz val="11"/>
        <rFont val="Times New Roman"/>
        <family val="1"/>
      </rPr>
      <t xml:space="preserve"> ESPINOZA EMMA ELIZABETH </t>
    </r>
  </si>
  <si>
    <t>BERMEO NORIEGA, MANUEL FRANCISCO</t>
  </si>
  <si>
    <t>Jefe de la Unidad de Registro y Control  Patrimonial</t>
  </si>
  <si>
    <t>PEREDA VILETA</t>
  </si>
  <si>
    <t>Jefe de la Oficina de Abastecimiento y Servicios Auxiliares</t>
  </si>
  <si>
    <t>T-B 5</t>
  </si>
  <si>
    <t>25 PLAZAS DESIGNADOS EN  CARGOS DIRECTIVOS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</si>
</sst>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 &quot;€&quot;* #,##0_ ;_ &quot;€&quot;* \-#,##0_ ;_ &quot;€&quot;* &quot;-&quot;_ ;_ @_ "/>
    <numFmt numFmtId="165" formatCode="_ &quot;€&quot;* #,##0.00_ ;_ &quot;€&quot;* \-#,##0.00_ ;_ &quot;€&quot;* &quot;-&quot;??_ ;_ @_ "/>
    <numFmt numFmtId="166" formatCode="_ * #,##0_ ;_ * \-#,##0_ ;_ * &quot;-&quot;??_ ;_ @_ "/>
    <numFmt numFmtId="167" formatCode="#,##0.000000000000"/>
  </numFmts>
  <fonts count="6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11"/>
      <color indexed="21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56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2"/>
      <name val="Arial"/>
      <family val="2"/>
    </font>
    <font>
      <sz val="9"/>
      <color indexed="10"/>
      <name val="Arial"/>
      <family val="2"/>
    </font>
    <font>
      <sz val="11"/>
      <color indexed="62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 tint="0.39998000860214233"/>
      <name val="Arial"/>
      <family val="2"/>
    </font>
    <font>
      <sz val="10"/>
      <color theme="5"/>
      <name val="Arial"/>
      <family val="2"/>
    </font>
    <font>
      <sz val="11"/>
      <color theme="3" tint="0.39998000860214233"/>
      <name val="Calibri"/>
      <family val="2"/>
    </font>
    <font>
      <sz val="9"/>
      <color rgb="FFFF0000"/>
      <name val="Arial"/>
      <family val="2"/>
    </font>
    <font>
      <sz val="11"/>
      <color rgb="FF4F81BD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5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29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2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2" fillId="0" borderId="10" xfId="0" applyNumberFormat="1" applyFont="1" applyFill="1" applyBorder="1" applyAlignment="1" applyProtection="1">
      <alignment horizontal="center"/>
      <protection locked="0"/>
    </xf>
    <xf numFmtId="4" fontId="2" fillId="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/>
      <protection locked="0"/>
    </xf>
    <xf numFmtId="4" fontId="2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>
      <alignment horizontal="left"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0" fillId="1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32" borderId="10" xfId="0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center"/>
    </xf>
    <xf numFmtId="4" fontId="0" fillId="32" borderId="10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2" fontId="0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 applyProtection="1">
      <alignment/>
      <protection locked="0"/>
    </xf>
    <xf numFmtId="0" fontId="0" fillId="32" borderId="0" xfId="0" applyFont="1" applyFill="1" applyAlignment="1">
      <alignment/>
    </xf>
    <xf numFmtId="0" fontId="0" fillId="32" borderId="10" xfId="0" applyFont="1" applyFill="1" applyBorder="1" applyAlignment="1">
      <alignment wrapText="1"/>
    </xf>
    <xf numFmtId="4" fontId="0" fillId="32" borderId="10" xfId="0" applyNumberFormat="1" applyFont="1" applyFill="1" applyBorder="1" applyAlignment="1" applyProtection="1">
      <alignment horizontal="center"/>
      <protection locked="0"/>
    </xf>
    <xf numFmtId="4" fontId="2" fillId="32" borderId="10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 applyProtection="1">
      <alignment wrapText="1"/>
      <protection locked="0"/>
    </xf>
    <xf numFmtId="0" fontId="0" fillId="32" borderId="10" xfId="0" applyFont="1" applyFill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2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/>
    </xf>
    <xf numFmtId="3" fontId="2" fillId="32" borderId="10" xfId="0" applyNumberFormat="1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center"/>
    </xf>
    <xf numFmtId="3" fontId="0" fillId="32" borderId="10" xfId="0" applyNumberFormat="1" applyFont="1" applyFill="1" applyBorder="1" applyAlignment="1" applyProtection="1">
      <alignment horizontal="center"/>
      <protection locked="0"/>
    </xf>
    <xf numFmtId="4" fontId="9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/>
      <protection locked="0"/>
    </xf>
    <xf numFmtId="2" fontId="0" fillId="0" borderId="0" xfId="0" applyNumberFormat="1" applyAlignment="1">
      <alignment horizontal="center"/>
    </xf>
    <xf numFmtId="43" fontId="2" fillId="0" borderId="10" xfId="48" applyFont="1" applyBorder="1" applyAlignment="1">
      <alignment horizontal="center"/>
    </xf>
    <xf numFmtId="43" fontId="2" fillId="0" borderId="10" xfId="48" applyFont="1" applyBorder="1" applyAlignment="1">
      <alignment/>
    </xf>
    <xf numFmtId="43" fontId="0" fillId="0" borderId="0" xfId="48" applyFont="1" applyAlignment="1">
      <alignment/>
    </xf>
    <xf numFmtId="43" fontId="2" fillId="0" borderId="0" xfId="48" applyFont="1" applyAlignment="1">
      <alignment/>
    </xf>
    <xf numFmtId="166" fontId="2" fillId="0" borderId="10" xfId="48" applyNumberFormat="1" applyFont="1" applyBorder="1" applyAlignment="1">
      <alignment horizontal="center"/>
    </xf>
    <xf numFmtId="166" fontId="2" fillId="0" borderId="10" xfId="48" applyNumberFormat="1" applyFont="1" applyBorder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 applyProtection="1">
      <alignment/>
      <protection locked="0"/>
    </xf>
    <xf numFmtId="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32" borderId="10" xfId="0" applyNumberFormat="1" applyFont="1" applyFill="1" applyBorder="1" applyAlignment="1">
      <alignment horizontal="center"/>
    </xf>
    <xf numFmtId="43" fontId="2" fillId="0" borderId="10" xfId="48" applyNumberFormat="1" applyFont="1" applyBorder="1" applyAlignment="1">
      <alignment horizontal="center"/>
    </xf>
    <xf numFmtId="43" fontId="0" fillId="32" borderId="10" xfId="48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 applyProtection="1">
      <alignment horizontal="center"/>
      <protection locked="0"/>
    </xf>
    <xf numFmtId="43" fontId="0" fillId="0" borderId="0" xfId="0" applyNumberFormat="1" applyAlignment="1">
      <alignment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/>
      <protection locked="0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3" fontId="0" fillId="32" borderId="10" xfId="48" applyFont="1" applyFill="1" applyBorder="1" applyAlignment="1">
      <alignment horizontal="center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 applyProtection="1">
      <alignment horizontal="center"/>
      <protection locked="0"/>
    </xf>
    <xf numFmtId="4" fontId="14" fillId="0" borderId="10" xfId="0" applyNumberFormat="1" applyFont="1" applyFill="1" applyBorder="1" applyAlignment="1" applyProtection="1">
      <alignment horizontal="center"/>
      <protection locked="0"/>
    </xf>
    <xf numFmtId="2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 applyProtection="1">
      <alignment/>
      <protection locked="0"/>
    </xf>
    <xf numFmtId="0" fontId="13" fillId="0" borderId="0" xfId="0" applyFont="1" applyFill="1" applyAlignment="1">
      <alignment/>
    </xf>
    <xf numFmtId="2" fontId="12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4" fontId="2" fillId="0" borderId="10" xfId="0" applyNumberFormat="1" applyFont="1" applyBorder="1" applyAlignment="1">
      <alignment horizontal="center"/>
    </xf>
    <xf numFmtId="43" fontId="9" fillId="0" borderId="10" xfId="48" applyFont="1" applyBorder="1" applyAlignment="1">
      <alignment horizontal="center"/>
    </xf>
    <xf numFmtId="0" fontId="0" fillId="33" borderId="10" xfId="0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4" fontId="0" fillId="34" borderId="10" xfId="0" applyNumberFormat="1" applyFont="1" applyFill="1" applyBorder="1" applyAlignment="1" applyProtection="1">
      <alignment horizontal="center"/>
      <protection locked="0"/>
    </xf>
    <xf numFmtId="4" fontId="2" fillId="34" borderId="10" xfId="0" applyNumberFormat="1" applyFont="1" applyFill="1" applyBorder="1" applyAlignment="1" applyProtection="1">
      <alignment horizontal="center"/>
      <protection locked="0"/>
    </xf>
    <xf numFmtId="2" fontId="0" fillId="34" borderId="10" xfId="0" applyNumberFormat="1" applyFont="1" applyFill="1" applyBorder="1" applyAlignment="1" applyProtection="1">
      <alignment horizontal="center"/>
      <protection locked="0"/>
    </xf>
    <xf numFmtId="2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>
      <alignment horizontal="left"/>
    </xf>
    <xf numFmtId="0" fontId="0" fillId="34" borderId="0" xfId="0" applyFont="1" applyFill="1" applyAlignment="1">
      <alignment/>
    </xf>
    <xf numFmtId="0" fontId="49" fillId="0" borderId="10" xfId="0" applyFont="1" applyBorder="1" applyAlignment="1" applyProtection="1">
      <alignment/>
      <protection locked="0"/>
    </xf>
    <xf numFmtId="2" fontId="49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2" fontId="49" fillId="0" borderId="0" xfId="0" applyNumberFormat="1" applyFont="1" applyAlignment="1" applyProtection="1">
      <alignment/>
      <protection locked="0"/>
    </xf>
    <xf numFmtId="0" fontId="49" fillId="33" borderId="10" xfId="0" applyFont="1" applyFill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2" fontId="49" fillId="0" borderId="0" xfId="0" applyNumberFormat="1" applyFont="1" applyBorder="1" applyAlignment="1" applyProtection="1">
      <alignment/>
      <protection locked="0"/>
    </xf>
    <xf numFmtId="0" fontId="55" fillId="0" borderId="10" xfId="0" applyFont="1" applyBorder="1" applyAlignment="1" applyProtection="1">
      <alignment/>
      <protection locked="0"/>
    </xf>
    <xf numFmtId="2" fontId="55" fillId="0" borderId="10" xfId="0" applyNumberFormat="1" applyFont="1" applyBorder="1" applyAlignment="1" applyProtection="1">
      <alignment/>
      <protection locked="0"/>
    </xf>
    <xf numFmtId="0" fontId="55" fillId="0" borderId="10" xfId="0" applyFont="1" applyBorder="1" applyAlignment="1">
      <alignment/>
    </xf>
    <xf numFmtId="0" fontId="55" fillId="35" borderId="10" xfId="0" applyFont="1" applyFill="1" applyBorder="1" applyAlignment="1" applyProtection="1">
      <alignment/>
      <protection locked="0"/>
    </xf>
    <xf numFmtId="2" fontId="55" fillId="35" borderId="10" xfId="0" applyNumberFormat="1" applyFont="1" applyFill="1" applyBorder="1" applyAlignment="1" applyProtection="1">
      <alignment/>
      <protection locked="0"/>
    </xf>
    <xf numFmtId="0" fontId="55" fillId="35" borderId="10" xfId="0" applyFont="1" applyFill="1" applyBorder="1" applyAlignment="1">
      <alignment/>
    </xf>
    <xf numFmtId="0" fontId="49" fillId="0" borderId="0" xfId="0" applyFont="1" applyFill="1" applyBorder="1" applyAlignment="1" applyProtection="1">
      <alignment/>
      <protection locked="0"/>
    </xf>
    <xf numFmtId="0" fontId="56" fillId="34" borderId="10" xfId="0" applyFont="1" applyFill="1" applyBorder="1" applyAlignment="1" applyProtection="1">
      <alignment/>
      <protection locked="0"/>
    </xf>
    <xf numFmtId="0" fontId="56" fillId="34" borderId="10" xfId="0" applyFont="1" applyFill="1" applyBorder="1" applyAlignment="1">
      <alignment horizontal="left"/>
    </xf>
    <xf numFmtId="0" fontId="56" fillId="34" borderId="10" xfId="0" applyFont="1" applyFill="1" applyBorder="1" applyAlignment="1">
      <alignment/>
    </xf>
    <xf numFmtId="0" fontId="56" fillId="34" borderId="0" xfId="0" applyFont="1" applyFill="1" applyAlignment="1">
      <alignment/>
    </xf>
    <xf numFmtId="0" fontId="56" fillId="34" borderId="10" xfId="0" applyFont="1" applyFill="1" applyBorder="1" applyAlignment="1">
      <alignment vertical="top" wrapText="1"/>
    </xf>
    <xf numFmtId="1" fontId="57" fillId="0" borderId="0" xfId="0" applyNumberFormat="1" applyFont="1" applyFill="1" applyBorder="1" applyAlignment="1" applyProtection="1">
      <alignment/>
      <protection locked="0"/>
    </xf>
    <xf numFmtId="0" fontId="56" fillId="0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>
      <alignment vertical="center" wrapText="1"/>
    </xf>
    <xf numFmtId="43" fontId="2" fillId="32" borderId="10" xfId="48" applyFont="1" applyFill="1" applyBorder="1" applyAlignment="1">
      <alignment/>
    </xf>
    <xf numFmtId="0" fontId="2" fillId="32" borderId="10" xfId="0" applyFont="1" applyFill="1" applyBorder="1" applyAlignment="1" applyProtection="1">
      <alignment horizontal="center"/>
      <protection locked="0"/>
    </xf>
    <xf numFmtId="167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0" fillId="34" borderId="0" xfId="0" applyNumberFormat="1" applyFont="1" applyFill="1" applyAlignment="1">
      <alignment/>
    </xf>
    <xf numFmtId="2" fontId="49" fillId="36" borderId="10" xfId="0" applyNumberFormat="1" applyFont="1" applyFill="1" applyBorder="1" applyAlignment="1" applyProtection="1">
      <alignment/>
      <protection locked="0"/>
    </xf>
    <xf numFmtId="0" fontId="0" fillId="36" borderId="10" xfId="0" applyFill="1" applyBorder="1" applyAlignment="1">
      <alignment/>
    </xf>
    <xf numFmtId="0" fontId="0" fillId="36" borderId="0" xfId="0" applyFont="1" applyFill="1" applyAlignment="1">
      <alignment/>
    </xf>
    <xf numFmtId="2" fontId="0" fillId="37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0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2" fontId="5" fillId="0" borderId="0" xfId="0" applyNumberFormat="1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34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0" xfId="0" applyNumberFormat="1" applyFont="1" applyFill="1" applyBorder="1" applyAlignment="1" applyProtection="1">
      <alignment horizontal="right"/>
      <protection locked="0"/>
    </xf>
    <xf numFmtId="4" fontId="13" fillId="0" borderId="10" xfId="0" applyNumberFormat="1" applyFont="1" applyFill="1" applyBorder="1" applyAlignment="1" applyProtection="1">
      <alignment horizontal="right"/>
      <protection locked="0"/>
    </xf>
    <xf numFmtId="4" fontId="0" fillId="32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 applyProtection="1">
      <alignment horizontal="right"/>
      <protection locked="0"/>
    </xf>
    <xf numFmtId="4" fontId="0" fillId="0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 applyProtection="1">
      <alignment horizontal="right"/>
      <protection locked="0"/>
    </xf>
    <xf numFmtId="4" fontId="0" fillId="32" borderId="10" xfId="0" applyNumberFormat="1" applyFont="1" applyFill="1" applyBorder="1" applyAlignment="1" applyProtection="1">
      <alignment horizontal="right"/>
      <protection locked="0"/>
    </xf>
    <xf numFmtId="2" fontId="0" fillId="0" borderId="10" xfId="0" applyNumberFormat="1" applyFont="1" applyBorder="1" applyAlignment="1" applyProtection="1">
      <alignment horizontal="right"/>
      <protection locked="0"/>
    </xf>
    <xf numFmtId="4" fontId="2" fillId="32" borderId="10" xfId="0" applyNumberFormat="1" applyFont="1" applyFill="1" applyBorder="1" applyAlignment="1" applyProtection="1">
      <alignment horizontal="right"/>
      <protection locked="0"/>
    </xf>
    <xf numFmtId="4" fontId="0" fillId="0" borderId="10" xfId="0" applyNumberFormat="1" applyFont="1" applyBorder="1" applyAlignment="1">
      <alignment horizontal="right"/>
    </xf>
    <xf numFmtId="4" fontId="0" fillId="34" borderId="10" xfId="0" applyNumberFormat="1" applyFont="1" applyFill="1" applyBorder="1" applyAlignment="1" applyProtection="1">
      <alignment horizontal="right"/>
      <protection locked="0"/>
    </xf>
    <xf numFmtId="4" fontId="2" fillId="32" borderId="10" xfId="0" applyNumberFormat="1" applyFont="1" applyFill="1" applyBorder="1" applyAlignment="1">
      <alignment horizontal="right"/>
    </xf>
    <xf numFmtId="0" fontId="0" fillId="32" borderId="10" xfId="0" applyFont="1" applyFill="1" applyBorder="1" applyAlignment="1" applyProtection="1">
      <alignment horizontal="right"/>
      <protection locked="0"/>
    </xf>
    <xf numFmtId="0" fontId="2" fillId="32" borderId="10" xfId="0" applyFont="1" applyFill="1" applyBorder="1" applyAlignment="1" applyProtection="1">
      <alignment horizontal="right"/>
      <protection locked="0"/>
    </xf>
    <xf numFmtId="2" fontId="49" fillId="33" borderId="10" xfId="0" applyNumberFormat="1" applyFont="1" applyFill="1" applyBorder="1" applyAlignment="1" applyProtection="1">
      <alignment/>
      <protection locked="0"/>
    </xf>
    <xf numFmtId="2" fontId="49" fillId="0" borderId="10" xfId="0" applyNumberFormat="1" applyFont="1" applyBorder="1" applyAlignment="1" applyProtection="1">
      <alignment horizontal="center"/>
      <protection locked="0"/>
    </xf>
    <xf numFmtId="3" fontId="0" fillId="0" borderId="10" xfId="0" applyNumberFormat="1" applyFont="1" applyFill="1" applyBorder="1" applyAlignment="1">
      <alignment horizontal="center"/>
    </xf>
    <xf numFmtId="0" fontId="58" fillId="0" borderId="0" xfId="0" applyFont="1" applyAlignment="1" applyProtection="1">
      <alignment/>
      <protection locked="0"/>
    </xf>
    <xf numFmtId="0" fontId="58" fillId="38" borderId="0" xfId="0" applyFont="1" applyFill="1" applyAlignment="1" applyProtection="1">
      <alignment/>
      <protection locked="0"/>
    </xf>
    <xf numFmtId="0" fontId="58" fillId="0" borderId="0" xfId="0" applyFont="1" applyAlignment="1">
      <alignment/>
    </xf>
    <xf numFmtId="2" fontId="58" fillId="0" borderId="0" xfId="0" applyNumberFormat="1" applyFont="1" applyAlignment="1" applyProtection="1">
      <alignment/>
      <protection locked="0"/>
    </xf>
    <xf numFmtId="2" fontId="58" fillId="0" borderId="0" xfId="0" applyNumberFormat="1" applyFont="1" applyAlignment="1" applyProtection="1">
      <alignment horizontal="center"/>
      <protection locked="0"/>
    </xf>
    <xf numFmtId="3" fontId="0" fillId="39" borderId="10" xfId="0" applyNumberFormat="1" applyFont="1" applyFill="1" applyBorder="1" applyAlignment="1" applyProtection="1">
      <alignment horizontal="center"/>
      <protection locked="0"/>
    </xf>
    <xf numFmtId="3" fontId="0" fillId="39" borderId="10" xfId="0" applyNumberFormat="1" applyFont="1" applyFill="1" applyBorder="1" applyAlignment="1" applyProtection="1">
      <alignment horizontal="right"/>
      <protection locked="0"/>
    </xf>
    <xf numFmtId="43" fontId="0" fillId="39" borderId="10" xfId="48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/>
      <protection locked="0"/>
    </xf>
    <xf numFmtId="0" fontId="0" fillId="32" borderId="11" xfId="0" applyFont="1" applyFill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0" fillId="34" borderId="11" xfId="0" applyFont="1" applyFill="1" applyBorder="1" applyAlignment="1" applyProtection="1">
      <alignment/>
      <protection locked="0"/>
    </xf>
    <xf numFmtId="0" fontId="0" fillId="35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4" borderId="10" xfId="0" applyFont="1" applyFill="1" applyBorder="1" applyAlignment="1" applyProtection="1">
      <alignment wrapText="1"/>
      <protection locked="0"/>
    </xf>
    <xf numFmtId="0" fontId="0" fillId="34" borderId="1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>
      <alignment horizontal="left" vertical="center" wrapText="1"/>
    </xf>
    <xf numFmtId="0" fontId="59" fillId="0" borderId="0" xfId="0" applyFont="1" applyAlignment="1">
      <alignment/>
    </xf>
    <xf numFmtId="0" fontId="59" fillId="0" borderId="0" xfId="0" applyFont="1" applyAlignment="1">
      <alignment vertical="center"/>
    </xf>
    <xf numFmtId="0" fontId="13" fillId="33" borderId="10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56" fillId="34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2" fontId="0" fillId="39" borderId="10" xfId="0" applyNumberFormat="1" applyFont="1" applyFill="1" applyBorder="1" applyAlignment="1">
      <alignment horizontal="center"/>
    </xf>
    <xf numFmtId="1" fontId="0" fillId="39" borderId="10" xfId="0" applyNumberFormat="1" applyFont="1" applyFill="1" applyBorder="1" applyAlignment="1">
      <alignment horizontal="center"/>
    </xf>
    <xf numFmtId="3" fontId="0" fillId="37" borderId="10" xfId="0" applyNumberFormat="1" applyFont="1" applyFill="1" applyBorder="1" applyAlignment="1" applyProtection="1">
      <alignment horizontal="center"/>
      <protection locked="0"/>
    </xf>
    <xf numFmtId="0" fontId="0" fillId="37" borderId="10" xfId="0" applyFont="1" applyFill="1" applyBorder="1" applyAlignment="1" applyProtection="1">
      <alignment/>
      <protection locked="0"/>
    </xf>
    <xf numFmtId="0" fontId="49" fillId="34" borderId="10" xfId="0" applyFont="1" applyFill="1" applyBorder="1" applyAlignment="1" applyProtection="1">
      <alignment/>
      <protection locked="0"/>
    </xf>
    <xf numFmtId="2" fontId="49" fillId="34" borderId="10" xfId="0" applyNumberFormat="1" applyFont="1" applyFill="1" applyBorder="1" applyAlignment="1" applyProtection="1">
      <alignment/>
      <protection locked="0"/>
    </xf>
    <xf numFmtId="1" fontId="0" fillId="34" borderId="10" xfId="0" applyNumberFormat="1" applyFont="1" applyFill="1" applyBorder="1" applyAlignment="1">
      <alignment horizontal="center"/>
    </xf>
    <xf numFmtId="0" fontId="55" fillId="34" borderId="10" xfId="0" applyFont="1" applyFill="1" applyBorder="1" applyAlignment="1" applyProtection="1">
      <alignment/>
      <protection locked="0"/>
    </xf>
    <xf numFmtId="43" fontId="0" fillId="34" borderId="0" xfId="0" applyNumberFormat="1" applyFont="1" applyFill="1" applyAlignment="1">
      <alignment/>
    </xf>
    <xf numFmtId="43" fontId="0" fillId="34" borderId="10" xfId="48" applyFont="1" applyFill="1" applyBorder="1" applyAlignment="1" applyProtection="1">
      <alignment horizontal="center"/>
      <protection locked="0"/>
    </xf>
    <xf numFmtId="0" fontId="0" fillId="39" borderId="10" xfId="0" applyFont="1" applyFill="1" applyBorder="1" applyAlignment="1" applyProtection="1">
      <alignment horizontal="center"/>
      <protection locked="0"/>
    </xf>
    <xf numFmtId="43" fontId="0" fillId="39" borderId="10" xfId="48" applyFont="1" applyFill="1" applyBorder="1" applyAlignment="1" applyProtection="1">
      <alignment horizontal="right"/>
      <protection locked="0"/>
    </xf>
    <xf numFmtId="166" fontId="0" fillId="39" borderId="10" xfId="48" applyNumberFormat="1" applyFont="1" applyFill="1" applyBorder="1" applyAlignment="1" applyProtection="1">
      <alignment horizontal="center"/>
      <protection locked="0"/>
    </xf>
    <xf numFmtId="166" fontId="0" fillId="39" borderId="10" xfId="48" applyNumberFormat="1" applyFont="1" applyFill="1" applyBorder="1" applyAlignment="1">
      <alignment horizontal="center"/>
    </xf>
    <xf numFmtId="0" fontId="0" fillId="39" borderId="11" xfId="0" applyFont="1" applyFill="1" applyBorder="1" applyAlignment="1" applyProtection="1">
      <alignment/>
      <protection locked="0"/>
    </xf>
    <xf numFmtId="0" fontId="0" fillId="39" borderId="10" xfId="0" applyFont="1" applyFill="1" applyBorder="1" applyAlignment="1">
      <alignment horizontal="left"/>
    </xf>
    <xf numFmtId="0" fontId="0" fillId="34" borderId="10" xfId="0" applyFill="1" applyBorder="1" applyAlignment="1" applyProtection="1">
      <alignment/>
      <protection locked="0"/>
    </xf>
    <xf numFmtId="2" fontId="0" fillId="34" borderId="10" xfId="0" applyNumberFormat="1" applyFill="1" applyBorder="1" applyAlignment="1" applyProtection="1">
      <alignment/>
      <protection locked="0"/>
    </xf>
    <xf numFmtId="0" fontId="0" fillId="34" borderId="10" xfId="0" applyFill="1" applyBorder="1" applyAlignment="1">
      <alignment/>
    </xf>
    <xf numFmtId="4" fontId="0" fillId="39" borderId="10" xfId="0" applyNumberFormat="1" applyFont="1" applyFill="1" applyBorder="1" applyAlignment="1" applyProtection="1">
      <alignment horizontal="center"/>
      <protection locked="0"/>
    </xf>
    <xf numFmtId="4" fontId="0" fillId="39" borderId="10" xfId="0" applyNumberFormat="1" applyFont="1" applyFill="1" applyBorder="1" applyAlignment="1" applyProtection="1">
      <alignment horizontal="right"/>
      <protection locked="0"/>
    </xf>
    <xf numFmtId="43" fontId="0" fillId="39" borderId="10" xfId="48" applyFont="1" applyFill="1" applyBorder="1" applyAlignment="1">
      <alignment horizontal="center"/>
    </xf>
    <xf numFmtId="4" fontId="2" fillId="39" borderId="10" xfId="0" applyNumberFormat="1" applyFont="1" applyFill="1" applyBorder="1" applyAlignment="1" applyProtection="1">
      <alignment horizontal="center"/>
      <protection locked="0"/>
    </xf>
    <xf numFmtId="0" fontId="0" fillId="39" borderId="10" xfId="0" applyFont="1" applyFill="1" applyBorder="1" applyAlignment="1">
      <alignment horizontal="center"/>
    </xf>
    <xf numFmtId="0" fontId="0" fillId="39" borderId="10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left"/>
    </xf>
    <xf numFmtId="2" fontId="5" fillId="0" borderId="12" xfId="0" applyNumberFormat="1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center" vertical="center"/>
    </xf>
    <xf numFmtId="2" fontId="5" fillId="0" borderId="11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wrapText="1"/>
    </xf>
    <xf numFmtId="2" fontId="5" fillId="0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91"/>
  <sheetViews>
    <sheetView tabSelected="1" view="pageBreakPreview" zoomScale="85" zoomScaleSheetLayoutView="85" zoomScalePageLayoutView="0" workbookViewId="0" topLeftCell="K1">
      <selection activeCell="K1" sqref="K1"/>
    </sheetView>
  </sheetViews>
  <sheetFormatPr defaultColWidth="11.421875" defaultRowHeight="12.75"/>
  <cols>
    <col min="1" max="1" width="0.2890625" style="0" hidden="1" customWidth="1"/>
    <col min="2" max="2" width="27.28125" style="0" hidden="1" customWidth="1"/>
    <col min="3" max="3" width="5.140625" style="0" hidden="1" customWidth="1"/>
    <col min="4" max="4" width="9.28125" style="0" hidden="1" customWidth="1"/>
    <col min="5" max="5" width="5.140625" style="0" hidden="1" customWidth="1"/>
    <col min="6" max="6" width="7.00390625" style="0" hidden="1" customWidth="1"/>
    <col min="7" max="7" width="6.421875" style="0" hidden="1" customWidth="1"/>
    <col min="8" max="8" width="10.140625" style="0" hidden="1" customWidth="1"/>
    <col min="9" max="9" width="9.57421875" style="0" hidden="1" customWidth="1"/>
    <col min="10" max="10" width="18.421875" style="0" hidden="1" customWidth="1"/>
    <col min="11" max="11" width="7.8515625" style="11" customWidth="1"/>
    <col min="12" max="12" width="6.421875" style="11" customWidth="1"/>
    <col min="13" max="13" width="6.00390625" style="11" customWidth="1"/>
    <col min="14" max="14" width="8.8515625" style="11" customWidth="1"/>
    <col min="15" max="15" width="7.28125" style="19" customWidth="1"/>
    <col min="16" max="16" width="7.00390625" style="19" customWidth="1"/>
    <col min="17" max="17" width="10.421875" style="12" customWidth="1"/>
    <col min="18" max="18" width="9.57421875" style="19" customWidth="1"/>
    <col min="19" max="19" width="13.28125" style="198" customWidth="1"/>
    <col min="20" max="20" width="11.00390625" style="184" customWidth="1"/>
    <col min="21" max="21" width="13.00390625" style="11" customWidth="1"/>
    <col min="22" max="22" width="5.28125" style="11" customWidth="1"/>
    <col min="23" max="23" width="5.140625" style="11" customWidth="1"/>
    <col min="24" max="24" width="5.421875" style="11" customWidth="1"/>
    <col min="25" max="25" width="6.57421875" style="11" customWidth="1"/>
    <col min="26" max="26" width="11.7109375" style="11" customWidth="1"/>
    <col min="27" max="27" width="10.140625" style="11" customWidth="1"/>
    <col min="28" max="28" width="12.8515625" style="11" customWidth="1"/>
    <col min="29" max="29" width="12.140625" style="11" customWidth="1"/>
    <col min="30" max="30" width="13.421875" style="11" customWidth="1"/>
    <col min="31" max="31" width="4.140625" style="11" customWidth="1"/>
    <col min="32" max="32" width="29.140625" style="11" hidden="1" customWidth="1"/>
    <col min="33" max="33" width="49.57421875" style="24" customWidth="1"/>
  </cols>
  <sheetData>
    <row r="1" spans="11:32" ht="12.75">
      <c r="K1" s="2" t="s">
        <v>0</v>
      </c>
      <c r="L1" s="2"/>
      <c r="M1" s="2"/>
      <c r="N1" s="2"/>
      <c r="O1" s="12"/>
      <c r="P1" s="12"/>
      <c r="R1" s="12"/>
      <c r="T1" s="18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1:32" ht="12.75">
      <c r="K2" s="2" t="s">
        <v>1</v>
      </c>
      <c r="L2" s="2"/>
      <c r="M2" s="2"/>
      <c r="N2" s="2"/>
      <c r="O2" s="12"/>
      <c r="P2" s="12"/>
      <c r="R2" s="12"/>
      <c r="T2" s="18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1:32" ht="12.75">
      <c r="K3" s="3"/>
      <c r="L3" s="3"/>
      <c r="M3" s="3"/>
      <c r="N3" s="3"/>
      <c r="O3" s="13"/>
      <c r="P3" s="13"/>
      <c r="R3" s="1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1:32" ht="12.75">
      <c r="K4" s="3"/>
      <c r="L4" s="3"/>
      <c r="M4" s="3"/>
      <c r="N4" s="3"/>
      <c r="O4" s="13"/>
      <c r="P4" s="13"/>
      <c r="R4" s="1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1:32" ht="12.75">
      <c r="K5" s="5"/>
      <c r="L5" s="5"/>
      <c r="M5" s="5"/>
      <c r="N5" s="5"/>
      <c r="O5" s="14"/>
      <c r="P5" s="14"/>
      <c r="Q5" s="20"/>
      <c r="R5" s="15" t="s">
        <v>2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1:32" ht="12.75">
      <c r="K6" s="5"/>
      <c r="L6" s="5"/>
      <c r="M6" s="5"/>
      <c r="N6" s="5"/>
      <c r="O6" s="14"/>
      <c r="P6" s="14"/>
      <c r="Q6" s="20"/>
      <c r="R6" s="1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1:32" ht="12.75">
      <c r="K7" s="6" t="s">
        <v>3</v>
      </c>
      <c r="L7" s="6"/>
      <c r="M7" s="6"/>
      <c r="N7" s="6"/>
      <c r="O7" s="272" t="s">
        <v>4</v>
      </c>
      <c r="P7" s="272"/>
      <c r="Q7" s="272"/>
      <c r="R7" s="272"/>
      <c r="S7" s="272"/>
      <c r="T7" s="272"/>
      <c r="U7" s="272"/>
      <c r="V7" s="272"/>
      <c r="W7" s="272"/>
      <c r="X7" s="6"/>
      <c r="Y7" s="6"/>
      <c r="Z7" s="6"/>
      <c r="AA7" s="6"/>
      <c r="AB7" s="6"/>
      <c r="AC7" s="6"/>
      <c r="AD7" s="6"/>
      <c r="AE7" s="6"/>
      <c r="AF7" s="6"/>
    </row>
    <row r="8" spans="11:32" ht="12.75">
      <c r="K8" s="6" t="s">
        <v>5</v>
      </c>
      <c r="L8" s="6"/>
      <c r="M8" s="6"/>
      <c r="N8" s="6"/>
      <c r="O8" s="272" t="s">
        <v>6</v>
      </c>
      <c r="P8" s="272"/>
      <c r="Q8" s="272"/>
      <c r="R8" s="272"/>
      <c r="S8" s="272"/>
      <c r="T8" s="272"/>
      <c r="U8" s="272"/>
      <c r="V8" s="272"/>
      <c r="W8" s="272"/>
      <c r="X8" s="6"/>
      <c r="Y8" s="6"/>
      <c r="Z8" s="6"/>
      <c r="AA8" s="6"/>
      <c r="AB8" s="6"/>
      <c r="AC8" s="6"/>
      <c r="AD8" s="6"/>
      <c r="AE8" s="6"/>
      <c r="AF8" s="6"/>
    </row>
    <row r="9" spans="11:32" ht="12.75">
      <c r="K9" s="6" t="s">
        <v>7</v>
      </c>
      <c r="L9" s="6"/>
      <c r="M9" s="6"/>
      <c r="N9" s="6"/>
      <c r="O9" s="15"/>
      <c r="P9" s="15"/>
      <c r="Q9" s="20"/>
      <c r="R9" s="15"/>
      <c r="T9" s="183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1:32" ht="12.75">
      <c r="K10" s="7" t="s">
        <v>8</v>
      </c>
      <c r="L10" s="7"/>
      <c r="M10" s="7"/>
      <c r="N10" s="7"/>
      <c r="O10" s="16"/>
      <c r="P10" s="16"/>
      <c r="Q10" s="21"/>
      <c r="R10" s="16"/>
      <c r="S10" s="199"/>
      <c r="T10" s="185"/>
      <c r="U10" s="7"/>
      <c r="V10" s="7"/>
      <c r="W10" s="7"/>
      <c r="X10" s="7"/>
      <c r="Y10" s="7"/>
      <c r="Z10" s="273" t="s">
        <v>1031</v>
      </c>
      <c r="AA10" s="273"/>
      <c r="AB10" s="273"/>
      <c r="AC10" s="273"/>
      <c r="AD10" s="273"/>
      <c r="AE10" s="273"/>
      <c r="AF10" s="273"/>
    </row>
    <row r="11" spans="11:32" ht="12.75">
      <c r="K11" s="4"/>
      <c r="L11" s="4"/>
      <c r="M11" s="4"/>
      <c r="N11" s="4"/>
      <c r="O11" s="17"/>
      <c r="P11" s="17"/>
      <c r="Q11" s="22"/>
      <c r="R11" s="17"/>
      <c r="S11" s="199"/>
      <c r="T11" s="186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1:33" ht="12.75" customHeight="1">
      <c r="K12" s="274" t="s">
        <v>9</v>
      </c>
      <c r="L12" s="274"/>
      <c r="M12" s="274"/>
      <c r="N12" s="274" t="s">
        <v>10</v>
      </c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1"/>
      <c r="Z12" s="1"/>
      <c r="AA12" s="1"/>
      <c r="AB12" s="1"/>
      <c r="AC12" s="1"/>
      <c r="AD12" s="1"/>
      <c r="AE12" s="275" t="s">
        <v>11</v>
      </c>
      <c r="AF12" s="276" t="s">
        <v>12</v>
      </c>
      <c r="AG12" s="276" t="s">
        <v>13</v>
      </c>
    </row>
    <row r="13" spans="11:33" s="60" customFormat="1" ht="12" customHeight="1">
      <c r="K13" s="280" t="s">
        <v>14</v>
      </c>
      <c r="L13" s="279" t="s">
        <v>15</v>
      </c>
      <c r="M13" s="279"/>
      <c r="N13" s="280" t="s">
        <v>14</v>
      </c>
      <c r="O13" s="280" t="s">
        <v>16</v>
      </c>
      <c r="P13" s="277" t="s">
        <v>17</v>
      </c>
      <c r="Q13" s="278"/>
      <c r="R13" s="278"/>
      <c r="S13" s="278"/>
      <c r="T13" s="278"/>
      <c r="U13" s="96"/>
      <c r="V13" s="279" t="s">
        <v>15</v>
      </c>
      <c r="W13" s="279"/>
      <c r="X13" s="281" t="s">
        <v>18</v>
      </c>
      <c r="Y13" s="61"/>
      <c r="Z13" s="61"/>
      <c r="AA13" s="61"/>
      <c r="AB13" s="61"/>
      <c r="AC13" s="61"/>
      <c r="AD13" s="61"/>
      <c r="AE13" s="275"/>
      <c r="AF13" s="276"/>
      <c r="AG13" s="276"/>
    </row>
    <row r="14" spans="1:33" s="60" customFormat="1" ht="42" customHeight="1">
      <c r="A14" s="148" t="s">
        <v>1017</v>
      </c>
      <c r="B14" s="148" t="s">
        <v>1018</v>
      </c>
      <c r="C14" s="148" t="s">
        <v>1019</v>
      </c>
      <c r="D14" s="148" t="s">
        <v>1020</v>
      </c>
      <c r="E14" s="148" t="s">
        <v>1021</v>
      </c>
      <c r="F14" s="148" t="s">
        <v>1022</v>
      </c>
      <c r="G14" s="148" t="s">
        <v>1023</v>
      </c>
      <c r="H14" s="148" t="s">
        <v>1024</v>
      </c>
      <c r="I14" s="149" t="s">
        <v>1025</v>
      </c>
      <c r="J14" s="149" t="s">
        <v>1026</v>
      </c>
      <c r="K14" s="280"/>
      <c r="L14" s="62" t="s">
        <v>19</v>
      </c>
      <c r="M14" s="63" t="s">
        <v>20</v>
      </c>
      <c r="N14" s="280"/>
      <c r="O14" s="280"/>
      <c r="P14" s="108" t="s">
        <v>21</v>
      </c>
      <c r="Q14" s="108" t="s">
        <v>22</v>
      </c>
      <c r="R14" s="108" t="s">
        <v>23</v>
      </c>
      <c r="S14" s="200" t="s">
        <v>24</v>
      </c>
      <c r="T14" s="181" t="s">
        <v>25</v>
      </c>
      <c r="U14" s="108" t="s">
        <v>26</v>
      </c>
      <c r="V14" s="62" t="s">
        <v>19</v>
      </c>
      <c r="W14" s="63" t="s">
        <v>20</v>
      </c>
      <c r="X14" s="281"/>
      <c r="Y14" s="62" t="s">
        <v>21</v>
      </c>
      <c r="Z14" s="62" t="s">
        <v>22</v>
      </c>
      <c r="AA14" s="62" t="s">
        <v>23</v>
      </c>
      <c r="AB14" s="62" t="s">
        <v>24</v>
      </c>
      <c r="AC14" s="62" t="s">
        <v>26</v>
      </c>
      <c r="AD14" s="62" t="s">
        <v>23</v>
      </c>
      <c r="AE14" s="275"/>
      <c r="AF14" s="276"/>
      <c r="AG14" s="276"/>
    </row>
    <row r="15" spans="1:33" s="45" customFormat="1" ht="24.75" customHeight="1">
      <c r="A15" s="79" t="s">
        <v>722</v>
      </c>
      <c r="B15" s="79" t="s">
        <v>723</v>
      </c>
      <c r="C15" s="79" t="s">
        <v>724</v>
      </c>
      <c r="D15" s="79" t="s">
        <v>725</v>
      </c>
      <c r="E15" s="79" t="s">
        <v>27</v>
      </c>
      <c r="F15" s="79" t="s">
        <v>661</v>
      </c>
      <c r="G15" s="79" t="s">
        <v>28</v>
      </c>
      <c r="H15" s="79" t="s">
        <v>250</v>
      </c>
      <c r="I15" s="78">
        <v>1663.01</v>
      </c>
      <c r="J15" s="29"/>
      <c r="K15" s="44" t="s">
        <v>27</v>
      </c>
      <c r="L15" s="44">
        <v>1</v>
      </c>
      <c r="M15" s="44">
        <v>1</v>
      </c>
      <c r="N15" s="44" t="s">
        <v>27</v>
      </c>
      <c r="O15" s="46">
        <v>1</v>
      </c>
      <c r="P15" s="47">
        <v>0.06</v>
      </c>
      <c r="Q15" s="48">
        <v>40.47</v>
      </c>
      <c r="R15" s="49">
        <f aca="true" t="shared" si="0" ref="R15:R32">SUM(P15:Q15)</f>
        <v>40.53</v>
      </c>
      <c r="S15" s="201">
        <f aca="true" t="shared" si="1" ref="S15:S32">(T15-R15)</f>
        <v>1622.48</v>
      </c>
      <c r="T15" s="133">
        <v>1663.01</v>
      </c>
      <c r="U15" s="42">
        <f>0.09*(T15)</f>
        <v>149.6709</v>
      </c>
      <c r="V15" s="44">
        <v>1</v>
      </c>
      <c r="W15" s="44">
        <v>1</v>
      </c>
      <c r="X15" s="46">
        <v>12</v>
      </c>
      <c r="Y15" s="42">
        <f aca="true" t="shared" si="2" ref="Y15:Y32">(P15*X15)</f>
        <v>0.72</v>
      </c>
      <c r="Z15" s="42">
        <f aca="true" t="shared" si="3" ref="Z15:Z32">(Q15*X15)</f>
        <v>485.64</v>
      </c>
      <c r="AA15" s="42">
        <f aca="true" t="shared" si="4" ref="AA15:AA39">(R15*X15)</f>
        <v>486.36</v>
      </c>
      <c r="AB15" s="42">
        <f aca="true" t="shared" si="5" ref="AB15:AB39">(S15*X15)</f>
        <v>19469.760000000002</v>
      </c>
      <c r="AC15" s="42">
        <f aca="true" t="shared" si="6" ref="AC15:AC39">(U15*X15)</f>
        <v>1796.0508</v>
      </c>
      <c r="AD15" s="42">
        <f aca="true" t="shared" si="7" ref="AD15:AD34">(T15*X15)</f>
        <v>19956.12</v>
      </c>
      <c r="AE15" s="46">
        <v>1</v>
      </c>
      <c r="AF15" s="8" t="s">
        <v>28</v>
      </c>
      <c r="AG15" s="52" t="s">
        <v>29</v>
      </c>
    </row>
    <row r="16" spans="1:33" s="45" customFormat="1" ht="24.75" customHeight="1">
      <c r="A16" s="79" t="s">
        <v>436</v>
      </c>
      <c r="B16" s="79" t="s">
        <v>437</v>
      </c>
      <c r="C16" s="79" t="s">
        <v>708</v>
      </c>
      <c r="D16" s="79" t="s">
        <v>709</v>
      </c>
      <c r="E16" s="79" t="s">
        <v>27</v>
      </c>
      <c r="F16" s="79" t="s">
        <v>664</v>
      </c>
      <c r="G16" s="79" t="s">
        <v>30</v>
      </c>
      <c r="H16" s="79" t="s">
        <v>375</v>
      </c>
      <c r="I16" s="78">
        <v>1664.05</v>
      </c>
      <c r="J16" s="29"/>
      <c r="K16" s="44" t="s">
        <v>27</v>
      </c>
      <c r="L16" s="44">
        <v>1</v>
      </c>
      <c r="M16" s="44">
        <v>1</v>
      </c>
      <c r="N16" s="44" t="s">
        <v>27</v>
      </c>
      <c r="O16" s="46">
        <v>2</v>
      </c>
      <c r="P16" s="47">
        <v>0.06</v>
      </c>
      <c r="Q16" s="48">
        <v>40.47</v>
      </c>
      <c r="R16" s="49">
        <f t="shared" si="0"/>
        <v>40.53</v>
      </c>
      <c r="S16" s="201">
        <f t="shared" si="1"/>
        <v>1623.52</v>
      </c>
      <c r="T16" s="133">
        <v>1664.05</v>
      </c>
      <c r="U16" s="42">
        <f aca="true" t="shared" si="8" ref="U16:U34">0.09*(T16)</f>
        <v>149.7645</v>
      </c>
      <c r="V16" s="44">
        <v>1</v>
      </c>
      <c r="W16" s="44">
        <v>1</v>
      </c>
      <c r="X16" s="46">
        <v>12</v>
      </c>
      <c r="Y16" s="42">
        <f t="shared" si="2"/>
        <v>0.72</v>
      </c>
      <c r="Z16" s="42">
        <f t="shared" si="3"/>
        <v>485.64</v>
      </c>
      <c r="AA16" s="42">
        <f t="shared" si="4"/>
        <v>486.36</v>
      </c>
      <c r="AB16" s="42">
        <f t="shared" si="5"/>
        <v>19482.239999999998</v>
      </c>
      <c r="AC16" s="42">
        <f t="shared" si="6"/>
        <v>1797.174</v>
      </c>
      <c r="AD16" s="42">
        <f t="shared" si="7"/>
        <v>19968.6</v>
      </c>
      <c r="AE16" s="46">
        <v>2</v>
      </c>
      <c r="AF16" s="8" t="s">
        <v>30</v>
      </c>
      <c r="AG16" s="52" t="s">
        <v>31</v>
      </c>
    </row>
    <row r="17" spans="1:33" s="45" customFormat="1" ht="24.75" customHeight="1">
      <c r="A17" s="79" t="s">
        <v>592</v>
      </c>
      <c r="B17" s="79" t="s">
        <v>579</v>
      </c>
      <c r="C17" s="79" t="s">
        <v>744</v>
      </c>
      <c r="D17" s="79" t="s">
        <v>745</v>
      </c>
      <c r="E17" s="79" t="s">
        <v>27</v>
      </c>
      <c r="F17" s="79" t="s">
        <v>664</v>
      </c>
      <c r="G17" s="79" t="s">
        <v>32</v>
      </c>
      <c r="H17" s="79" t="s">
        <v>212</v>
      </c>
      <c r="I17" s="78">
        <v>1663.01</v>
      </c>
      <c r="J17" s="29"/>
      <c r="K17" s="44" t="s">
        <v>27</v>
      </c>
      <c r="L17" s="44">
        <v>1</v>
      </c>
      <c r="M17" s="44">
        <v>1</v>
      </c>
      <c r="N17" s="44" t="s">
        <v>27</v>
      </c>
      <c r="O17" s="46">
        <v>3</v>
      </c>
      <c r="P17" s="47">
        <v>0.06</v>
      </c>
      <c r="Q17" s="48">
        <v>40.47</v>
      </c>
      <c r="R17" s="49">
        <f t="shared" si="0"/>
        <v>40.53</v>
      </c>
      <c r="S17" s="201">
        <f t="shared" si="1"/>
        <v>1622.48</v>
      </c>
      <c r="T17" s="133">
        <v>1663.01</v>
      </c>
      <c r="U17" s="42">
        <f t="shared" si="8"/>
        <v>149.6709</v>
      </c>
      <c r="V17" s="44">
        <v>1</v>
      </c>
      <c r="W17" s="44">
        <v>1</v>
      </c>
      <c r="X17" s="46">
        <v>12</v>
      </c>
      <c r="Y17" s="42">
        <f t="shared" si="2"/>
        <v>0.72</v>
      </c>
      <c r="Z17" s="42">
        <f t="shared" si="3"/>
        <v>485.64</v>
      </c>
      <c r="AA17" s="42">
        <f t="shared" si="4"/>
        <v>486.36</v>
      </c>
      <c r="AB17" s="42">
        <f t="shared" si="5"/>
        <v>19469.760000000002</v>
      </c>
      <c r="AC17" s="42">
        <f t="shared" si="6"/>
        <v>1796.0508</v>
      </c>
      <c r="AD17" s="42">
        <f t="shared" si="7"/>
        <v>19956.12</v>
      </c>
      <c r="AE17" s="46">
        <v>3</v>
      </c>
      <c r="AF17" s="8" t="s">
        <v>32</v>
      </c>
      <c r="AG17" s="52" t="s">
        <v>33</v>
      </c>
    </row>
    <row r="18" spans="1:33" s="45" customFormat="1" ht="24.75" customHeight="1">
      <c r="A18" s="148" t="s">
        <v>1034</v>
      </c>
      <c r="B18" s="148" t="s">
        <v>1035</v>
      </c>
      <c r="C18" s="148" t="s">
        <v>772</v>
      </c>
      <c r="D18" s="148" t="s">
        <v>1036</v>
      </c>
      <c r="E18" s="148" t="s">
        <v>27</v>
      </c>
      <c r="F18" s="148" t="s">
        <v>661</v>
      </c>
      <c r="G18" s="148" t="s">
        <v>571</v>
      </c>
      <c r="H18" s="148" t="s">
        <v>616</v>
      </c>
      <c r="I18" s="148">
        <v>1663.02</v>
      </c>
      <c r="K18" s="44" t="s">
        <v>27</v>
      </c>
      <c r="L18" s="44">
        <v>1</v>
      </c>
      <c r="M18" s="44">
        <v>1</v>
      </c>
      <c r="N18" s="44" t="s">
        <v>27</v>
      </c>
      <c r="O18" s="46">
        <v>3</v>
      </c>
      <c r="P18" s="47">
        <v>0.06</v>
      </c>
      <c r="Q18" s="48">
        <v>40.47</v>
      </c>
      <c r="R18" s="49">
        <f>SUM(P18:Q18)</f>
        <v>40.53</v>
      </c>
      <c r="S18" s="201">
        <f>(T18-R18)</f>
        <v>1622.49</v>
      </c>
      <c r="T18" s="189">
        <v>1663.02</v>
      </c>
      <c r="U18" s="42">
        <f t="shared" si="8"/>
        <v>149.6718</v>
      </c>
      <c r="V18" s="44">
        <v>1</v>
      </c>
      <c r="W18" s="44">
        <v>1</v>
      </c>
      <c r="X18" s="46">
        <v>12</v>
      </c>
      <c r="Y18" s="42">
        <f>(P18*X18)</f>
        <v>0.72</v>
      </c>
      <c r="Z18" s="42">
        <f>(Q18*X18)</f>
        <v>485.64</v>
      </c>
      <c r="AA18" s="42">
        <f>(R18*X18)</f>
        <v>486.36</v>
      </c>
      <c r="AB18" s="42">
        <f>(S18*X18)</f>
        <v>19469.88</v>
      </c>
      <c r="AC18" s="42">
        <f>(U18*X18)</f>
        <v>1796.0616</v>
      </c>
      <c r="AD18" s="42">
        <f>(T18*X18)</f>
        <v>19956.239999999998</v>
      </c>
      <c r="AE18" s="46">
        <v>4</v>
      </c>
      <c r="AF18" s="8" t="s">
        <v>34</v>
      </c>
      <c r="AG18" s="196" t="s">
        <v>35</v>
      </c>
    </row>
    <row r="19" spans="1:33" s="45" customFormat="1" ht="24.75" customHeight="1">
      <c r="A19" s="146" t="s">
        <v>236</v>
      </c>
      <c r="B19" s="146" t="s">
        <v>237</v>
      </c>
      <c r="C19" s="146" t="s">
        <v>730</v>
      </c>
      <c r="D19" s="146" t="s">
        <v>731</v>
      </c>
      <c r="E19" s="146" t="s">
        <v>27</v>
      </c>
      <c r="F19" s="146" t="s">
        <v>664</v>
      </c>
      <c r="G19" s="146" t="s">
        <v>580</v>
      </c>
      <c r="H19" s="146" t="s">
        <v>200</v>
      </c>
      <c r="I19" s="147">
        <v>1665.11</v>
      </c>
      <c r="J19" s="147">
        <v>40.47</v>
      </c>
      <c r="K19" s="44" t="s">
        <v>27</v>
      </c>
      <c r="L19" s="44">
        <v>1</v>
      </c>
      <c r="M19" s="44">
        <v>1</v>
      </c>
      <c r="N19" s="44" t="s">
        <v>27</v>
      </c>
      <c r="O19" s="46">
        <v>5</v>
      </c>
      <c r="P19" s="47">
        <v>0.06</v>
      </c>
      <c r="Q19" s="48">
        <v>40.47</v>
      </c>
      <c r="R19" s="49">
        <f t="shared" si="0"/>
        <v>40.53</v>
      </c>
      <c r="S19" s="201">
        <f t="shared" si="1"/>
        <v>1624.58</v>
      </c>
      <c r="T19" s="182">
        <v>1665.11</v>
      </c>
      <c r="U19" s="42">
        <f t="shared" si="8"/>
        <v>149.85989999999998</v>
      </c>
      <c r="V19" s="44">
        <v>1</v>
      </c>
      <c r="W19" s="44">
        <v>1</v>
      </c>
      <c r="X19" s="46">
        <v>12</v>
      </c>
      <c r="Y19" s="42">
        <f t="shared" si="2"/>
        <v>0.72</v>
      </c>
      <c r="Z19" s="42">
        <f t="shared" si="3"/>
        <v>485.64</v>
      </c>
      <c r="AA19" s="42">
        <f t="shared" si="4"/>
        <v>486.36</v>
      </c>
      <c r="AB19" s="42">
        <f t="shared" si="5"/>
        <v>19494.96</v>
      </c>
      <c r="AC19" s="42">
        <f t="shared" si="6"/>
        <v>1798.3187999999998</v>
      </c>
      <c r="AD19" s="42">
        <f t="shared" si="7"/>
        <v>19981.32</v>
      </c>
      <c r="AE19" s="46">
        <v>5</v>
      </c>
      <c r="AF19" s="8" t="s">
        <v>36</v>
      </c>
      <c r="AG19" s="52" t="s">
        <v>37</v>
      </c>
    </row>
    <row r="20" spans="1:33" s="45" customFormat="1" ht="24.75" customHeight="1">
      <c r="A20" s="79" t="s">
        <v>648</v>
      </c>
      <c r="B20" s="79" t="s">
        <v>649</v>
      </c>
      <c r="C20" s="79" t="s">
        <v>669</v>
      </c>
      <c r="D20" s="79" t="s">
        <v>739</v>
      </c>
      <c r="E20" s="79" t="s">
        <v>27</v>
      </c>
      <c r="F20" s="79" t="s">
        <v>664</v>
      </c>
      <c r="G20" s="79" t="s">
        <v>38</v>
      </c>
      <c r="H20" s="79" t="s">
        <v>270</v>
      </c>
      <c r="I20" s="78">
        <v>1663.01</v>
      </c>
      <c r="J20" s="29"/>
      <c r="K20" s="44" t="s">
        <v>27</v>
      </c>
      <c r="L20" s="44">
        <v>1</v>
      </c>
      <c r="M20" s="44">
        <v>1</v>
      </c>
      <c r="N20" s="44" t="s">
        <v>27</v>
      </c>
      <c r="O20" s="46">
        <v>6</v>
      </c>
      <c r="P20" s="47">
        <v>0.06</v>
      </c>
      <c r="Q20" s="48">
        <v>40.47</v>
      </c>
      <c r="R20" s="49">
        <f t="shared" si="0"/>
        <v>40.53</v>
      </c>
      <c r="S20" s="201">
        <f t="shared" si="1"/>
        <v>1622.48</v>
      </c>
      <c r="T20" s="133">
        <v>1663.01</v>
      </c>
      <c r="U20" s="42">
        <f t="shared" si="8"/>
        <v>149.6709</v>
      </c>
      <c r="V20" s="44">
        <v>1</v>
      </c>
      <c r="W20" s="44">
        <v>1</v>
      </c>
      <c r="X20" s="46">
        <v>12</v>
      </c>
      <c r="Y20" s="42">
        <f t="shared" si="2"/>
        <v>0.72</v>
      </c>
      <c r="Z20" s="42">
        <f t="shared" si="3"/>
        <v>485.64</v>
      </c>
      <c r="AA20" s="42">
        <f t="shared" si="4"/>
        <v>486.36</v>
      </c>
      <c r="AB20" s="42">
        <f t="shared" si="5"/>
        <v>19469.760000000002</v>
      </c>
      <c r="AC20" s="42">
        <f t="shared" si="6"/>
        <v>1796.0508</v>
      </c>
      <c r="AD20" s="42">
        <f t="shared" si="7"/>
        <v>19956.12</v>
      </c>
      <c r="AE20" s="46">
        <v>6</v>
      </c>
      <c r="AF20" s="8" t="s">
        <v>38</v>
      </c>
      <c r="AG20" s="52" t="s">
        <v>39</v>
      </c>
    </row>
    <row r="21" spans="1:33" s="45" customFormat="1" ht="24.75" customHeight="1">
      <c r="A21" s="146" t="s">
        <v>596</v>
      </c>
      <c r="B21" s="146" t="s">
        <v>583</v>
      </c>
      <c r="C21" s="146" t="s">
        <v>665</v>
      </c>
      <c r="D21" s="146" t="s">
        <v>705</v>
      </c>
      <c r="E21" s="146" t="s">
        <v>27</v>
      </c>
      <c r="F21" s="146" t="s">
        <v>661</v>
      </c>
      <c r="G21" s="146" t="s">
        <v>706</v>
      </c>
      <c r="H21" s="146" t="s">
        <v>578</v>
      </c>
      <c r="I21" s="147">
        <v>1665.09</v>
      </c>
      <c r="J21" s="147">
        <v>40.47</v>
      </c>
      <c r="K21" s="44" t="s">
        <v>27</v>
      </c>
      <c r="L21" s="44">
        <v>1</v>
      </c>
      <c r="M21" s="44">
        <v>1</v>
      </c>
      <c r="N21" s="44" t="s">
        <v>27</v>
      </c>
      <c r="O21" s="46">
        <v>7</v>
      </c>
      <c r="P21" s="47">
        <v>0.06</v>
      </c>
      <c r="Q21" s="48">
        <v>40.47</v>
      </c>
      <c r="R21" s="49">
        <f t="shared" si="0"/>
        <v>40.53</v>
      </c>
      <c r="S21" s="201">
        <f t="shared" si="1"/>
        <v>1624.56</v>
      </c>
      <c r="T21" s="182">
        <v>1665.09</v>
      </c>
      <c r="U21" s="42">
        <f t="shared" si="8"/>
        <v>149.85809999999998</v>
      </c>
      <c r="V21" s="44">
        <v>1</v>
      </c>
      <c r="W21" s="44">
        <v>1</v>
      </c>
      <c r="X21" s="46">
        <v>12</v>
      </c>
      <c r="Y21" s="42">
        <f t="shared" si="2"/>
        <v>0.72</v>
      </c>
      <c r="Z21" s="42">
        <f t="shared" si="3"/>
        <v>485.64</v>
      </c>
      <c r="AA21" s="42">
        <f t="shared" si="4"/>
        <v>486.36</v>
      </c>
      <c r="AB21" s="42">
        <f t="shared" si="5"/>
        <v>19494.72</v>
      </c>
      <c r="AC21" s="42">
        <f t="shared" si="6"/>
        <v>1798.2971999999997</v>
      </c>
      <c r="AD21" s="42">
        <f t="shared" si="7"/>
        <v>19981.079999999998</v>
      </c>
      <c r="AE21" s="46">
        <v>7</v>
      </c>
      <c r="AF21" s="8" t="s">
        <v>40</v>
      </c>
      <c r="AG21" s="52" t="s">
        <v>607</v>
      </c>
    </row>
    <row r="22" spans="1:33" s="45" customFormat="1" ht="24.75" customHeight="1">
      <c r="A22" s="146" t="s">
        <v>351</v>
      </c>
      <c r="B22" s="146" t="s">
        <v>352</v>
      </c>
      <c r="C22" s="146" t="s">
        <v>685</v>
      </c>
      <c r="D22" s="146" t="s">
        <v>707</v>
      </c>
      <c r="E22" s="146" t="s">
        <v>27</v>
      </c>
      <c r="F22" s="146" t="s">
        <v>664</v>
      </c>
      <c r="G22" s="146" t="s">
        <v>41</v>
      </c>
      <c r="H22" s="146" t="s">
        <v>264</v>
      </c>
      <c r="I22" s="147">
        <v>1665.11</v>
      </c>
      <c r="J22" s="147">
        <v>40.47</v>
      </c>
      <c r="K22" s="44" t="s">
        <v>27</v>
      </c>
      <c r="L22" s="44">
        <v>1</v>
      </c>
      <c r="M22" s="44">
        <v>1</v>
      </c>
      <c r="N22" s="44" t="s">
        <v>27</v>
      </c>
      <c r="O22" s="46">
        <v>8</v>
      </c>
      <c r="P22" s="47">
        <v>0.06</v>
      </c>
      <c r="Q22" s="48">
        <v>40.47</v>
      </c>
      <c r="R22" s="49">
        <f t="shared" si="0"/>
        <v>40.53</v>
      </c>
      <c r="S22" s="201">
        <f t="shared" si="1"/>
        <v>1624.58</v>
      </c>
      <c r="T22" s="182">
        <v>1665.11</v>
      </c>
      <c r="U22" s="42">
        <f t="shared" si="8"/>
        <v>149.85989999999998</v>
      </c>
      <c r="V22" s="44">
        <v>1</v>
      </c>
      <c r="W22" s="44">
        <v>1</v>
      </c>
      <c r="X22" s="46">
        <v>12</v>
      </c>
      <c r="Y22" s="42">
        <f t="shared" si="2"/>
        <v>0.72</v>
      </c>
      <c r="Z22" s="42">
        <f t="shared" si="3"/>
        <v>485.64</v>
      </c>
      <c r="AA22" s="42">
        <f t="shared" si="4"/>
        <v>486.36</v>
      </c>
      <c r="AB22" s="42">
        <f t="shared" si="5"/>
        <v>19494.96</v>
      </c>
      <c r="AC22" s="42">
        <f t="shared" si="6"/>
        <v>1798.3187999999998</v>
      </c>
      <c r="AD22" s="42">
        <f t="shared" si="7"/>
        <v>19981.32</v>
      </c>
      <c r="AE22" s="46">
        <v>8</v>
      </c>
      <c r="AF22" s="8" t="s">
        <v>41</v>
      </c>
      <c r="AG22" s="52" t="s">
        <v>42</v>
      </c>
    </row>
    <row r="23" spans="1:33" s="45" customFormat="1" ht="24.75" customHeight="1">
      <c r="A23" s="146" t="s">
        <v>698</v>
      </c>
      <c r="B23" s="146" t="s">
        <v>699</v>
      </c>
      <c r="C23" s="146" t="s">
        <v>700</v>
      </c>
      <c r="D23" s="146" t="s">
        <v>701</v>
      </c>
      <c r="E23" s="146" t="s">
        <v>27</v>
      </c>
      <c r="F23" s="146" t="s">
        <v>664</v>
      </c>
      <c r="G23" s="146" t="s">
        <v>702</v>
      </c>
      <c r="H23" s="146" t="s">
        <v>258</v>
      </c>
      <c r="I23" s="147">
        <v>1665.09</v>
      </c>
      <c r="J23" s="147">
        <v>40.47</v>
      </c>
      <c r="K23" s="44" t="s">
        <v>27</v>
      </c>
      <c r="L23" s="44">
        <v>1</v>
      </c>
      <c r="M23" s="44">
        <v>1</v>
      </c>
      <c r="N23" s="44" t="s">
        <v>27</v>
      </c>
      <c r="O23" s="46">
        <v>9</v>
      </c>
      <c r="P23" s="47">
        <v>0.06</v>
      </c>
      <c r="Q23" s="48">
        <v>40.47</v>
      </c>
      <c r="R23" s="49">
        <f>SUM(P23:Q23)</f>
        <v>40.53</v>
      </c>
      <c r="S23" s="201">
        <f>(T23-R23)</f>
        <v>1624.56</v>
      </c>
      <c r="T23" s="182">
        <v>1665.09</v>
      </c>
      <c r="U23" s="42">
        <f>0.09*(T23)</f>
        <v>149.85809999999998</v>
      </c>
      <c r="V23" s="44">
        <v>1</v>
      </c>
      <c r="W23" s="44">
        <v>1</v>
      </c>
      <c r="X23" s="46">
        <v>12</v>
      </c>
      <c r="Y23" s="42">
        <f>(P23*X23)</f>
        <v>0.72</v>
      </c>
      <c r="Z23" s="42">
        <f>(Q23*X23)</f>
        <v>485.64</v>
      </c>
      <c r="AA23" s="42">
        <f>(R23*X23)</f>
        <v>486.36</v>
      </c>
      <c r="AB23" s="42">
        <f>(S23*X23)</f>
        <v>19494.72</v>
      </c>
      <c r="AC23" s="42">
        <f>(U23*X23)</f>
        <v>1798.2971999999997</v>
      </c>
      <c r="AD23" s="42">
        <f>(T23*X23)</f>
        <v>19981.079999999998</v>
      </c>
      <c r="AE23" s="46">
        <v>9</v>
      </c>
      <c r="AF23" s="8"/>
      <c r="AG23" s="196" t="s">
        <v>1028</v>
      </c>
    </row>
    <row r="24" spans="1:33" s="45" customFormat="1" ht="24.75" customHeight="1">
      <c r="A24" s="146" t="s">
        <v>222</v>
      </c>
      <c r="B24" s="146" t="s">
        <v>223</v>
      </c>
      <c r="C24" s="146" t="s">
        <v>659</v>
      </c>
      <c r="D24" s="146" t="s">
        <v>852</v>
      </c>
      <c r="E24" s="152" t="s">
        <v>104</v>
      </c>
      <c r="F24" s="146" t="s">
        <v>664</v>
      </c>
      <c r="G24" s="146" t="s">
        <v>111</v>
      </c>
      <c r="H24" s="146" t="s">
        <v>224</v>
      </c>
      <c r="I24" s="147">
        <v>1090.14</v>
      </c>
      <c r="K24" s="44" t="s">
        <v>27</v>
      </c>
      <c r="L24" s="44">
        <v>1</v>
      </c>
      <c r="M24" s="44">
        <v>1</v>
      </c>
      <c r="N24" s="44" t="s">
        <v>27</v>
      </c>
      <c r="O24" s="46">
        <v>11</v>
      </c>
      <c r="P24" s="47">
        <v>0.06</v>
      </c>
      <c r="Q24" s="48">
        <v>40.47</v>
      </c>
      <c r="R24" s="49">
        <f>SUM(P24:Q24)</f>
        <v>40.53</v>
      </c>
      <c r="S24" s="201">
        <f>(T24-R24)</f>
        <v>1624.58</v>
      </c>
      <c r="T24" s="59">
        <v>1665.11</v>
      </c>
      <c r="U24" s="42">
        <f>0.09*(T24)</f>
        <v>149.85989999999998</v>
      </c>
      <c r="V24" s="44">
        <v>1</v>
      </c>
      <c r="W24" s="44">
        <v>1</v>
      </c>
      <c r="X24" s="46">
        <v>12</v>
      </c>
      <c r="Y24" s="42">
        <f>(P24*X24)</f>
        <v>0.72</v>
      </c>
      <c r="Z24" s="42">
        <f>(Q24*X24)</f>
        <v>485.64</v>
      </c>
      <c r="AA24" s="42">
        <f>(R24*X24)</f>
        <v>486.36</v>
      </c>
      <c r="AB24" s="42">
        <f>(S24*X24)</f>
        <v>19494.96</v>
      </c>
      <c r="AC24" s="42">
        <f>(U24*X24)</f>
        <v>1798.3187999999998</v>
      </c>
      <c r="AD24" s="42">
        <f>(T24*X24)</f>
        <v>19981.32</v>
      </c>
      <c r="AE24" s="46">
        <v>10</v>
      </c>
      <c r="AF24" s="8" t="s">
        <v>43</v>
      </c>
      <c r="AG24" s="196" t="s">
        <v>44</v>
      </c>
    </row>
    <row r="25" spans="1:33" s="45" customFormat="1" ht="24.75" customHeight="1">
      <c r="A25" s="146" t="s">
        <v>594</v>
      </c>
      <c r="B25" s="146" t="s">
        <v>652</v>
      </c>
      <c r="C25" s="146" t="s">
        <v>720</v>
      </c>
      <c r="D25" s="146" t="s">
        <v>721</v>
      </c>
      <c r="E25" s="146" t="s">
        <v>27</v>
      </c>
      <c r="F25" s="146" t="s">
        <v>661</v>
      </c>
      <c r="G25" s="146" t="s">
        <v>45</v>
      </c>
      <c r="H25" s="146" t="s">
        <v>221</v>
      </c>
      <c r="I25" s="147">
        <v>1665.11</v>
      </c>
      <c r="J25" s="147">
        <v>40.47</v>
      </c>
      <c r="K25" s="44" t="s">
        <v>27</v>
      </c>
      <c r="L25" s="44">
        <v>1</v>
      </c>
      <c r="M25" s="44">
        <v>1</v>
      </c>
      <c r="N25" s="44" t="s">
        <v>27</v>
      </c>
      <c r="O25" s="46">
        <v>11</v>
      </c>
      <c r="P25" s="47">
        <v>0.06</v>
      </c>
      <c r="Q25" s="48">
        <v>40.47</v>
      </c>
      <c r="R25" s="49">
        <f t="shared" si="0"/>
        <v>40.53</v>
      </c>
      <c r="S25" s="201">
        <f t="shared" si="1"/>
        <v>1624.58</v>
      </c>
      <c r="T25" s="59">
        <v>1665.11</v>
      </c>
      <c r="U25" s="42">
        <f t="shared" si="8"/>
        <v>149.85989999999998</v>
      </c>
      <c r="V25" s="44">
        <v>1</v>
      </c>
      <c r="W25" s="44">
        <v>1</v>
      </c>
      <c r="X25" s="46">
        <v>12</v>
      </c>
      <c r="Y25" s="42">
        <f t="shared" si="2"/>
        <v>0.72</v>
      </c>
      <c r="Z25" s="42">
        <f t="shared" si="3"/>
        <v>485.64</v>
      </c>
      <c r="AA25" s="42">
        <f t="shared" si="4"/>
        <v>486.36</v>
      </c>
      <c r="AB25" s="42">
        <f t="shared" si="5"/>
        <v>19494.96</v>
      </c>
      <c r="AC25" s="42">
        <f t="shared" si="6"/>
        <v>1798.3187999999998</v>
      </c>
      <c r="AD25" s="42">
        <f t="shared" si="7"/>
        <v>19981.32</v>
      </c>
      <c r="AE25" s="46">
        <v>11</v>
      </c>
      <c r="AF25" s="8" t="s">
        <v>45</v>
      </c>
      <c r="AG25" s="52" t="s">
        <v>46</v>
      </c>
    </row>
    <row r="26" spans="1:33" s="45" customFormat="1" ht="24.75" customHeight="1">
      <c r="A26" s="79" t="s">
        <v>646</v>
      </c>
      <c r="B26" s="79" t="s">
        <v>647</v>
      </c>
      <c r="C26" s="79" t="s">
        <v>669</v>
      </c>
      <c r="D26" s="79" t="s">
        <v>710</v>
      </c>
      <c r="E26" s="79" t="s">
        <v>27</v>
      </c>
      <c r="F26" s="79" t="s">
        <v>664</v>
      </c>
      <c r="G26" s="79" t="s">
        <v>47</v>
      </c>
      <c r="H26" s="79" t="s">
        <v>235</v>
      </c>
      <c r="I26" s="78">
        <v>1663.01</v>
      </c>
      <c r="J26" s="29"/>
      <c r="K26" s="44" t="s">
        <v>27</v>
      </c>
      <c r="L26" s="44">
        <v>1</v>
      </c>
      <c r="M26" s="44">
        <v>1</v>
      </c>
      <c r="N26" s="44" t="s">
        <v>27</v>
      </c>
      <c r="O26" s="46">
        <v>12</v>
      </c>
      <c r="P26" s="47">
        <v>0.06</v>
      </c>
      <c r="Q26" s="48">
        <v>40.47</v>
      </c>
      <c r="R26" s="49">
        <f t="shared" si="0"/>
        <v>40.53</v>
      </c>
      <c r="S26" s="201">
        <f t="shared" si="1"/>
        <v>1622.48</v>
      </c>
      <c r="T26" s="132">
        <v>1663.01</v>
      </c>
      <c r="U26" s="42">
        <f t="shared" si="8"/>
        <v>149.6709</v>
      </c>
      <c r="V26" s="44">
        <v>1</v>
      </c>
      <c r="W26" s="44">
        <v>1</v>
      </c>
      <c r="X26" s="46">
        <v>12</v>
      </c>
      <c r="Y26" s="42">
        <f t="shared" si="2"/>
        <v>0.72</v>
      </c>
      <c r="Z26" s="42">
        <f t="shared" si="3"/>
        <v>485.64</v>
      </c>
      <c r="AA26" s="42">
        <f t="shared" si="4"/>
        <v>486.36</v>
      </c>
      <c r="AB26" s="42">
        <f t="shared" si="5"/>
        <v>19469.760000000002</v>
      </c>
      <c r="AC26" s="42">
        <f t="shared" si="6"/>
        <v>1796.0508</v>
      </c>
      <c r="AD26" s="42">
        <f t="shared" si="7"/>
        <v>19956.12</v>
      </c>
      <c r="AE26" s="46">
        <v>12</v>
      </c>
      <c r="AF26" s="8" t="s">
        <v>47</v>
      </c>
      <c r="AG26" s="52" t="s">
        <v>48</v>
      </c>
    </row>
    <row r="27" spans="1:33" s="45" customFormat="1" ht="24.75" customHeight="1">
      <c r="A27" s="146" t="s">
        <v>716</v>
      </c>
      <c r="B27" s="146" t="s">
        <v>717</v>
      </c>
      <c r="C27" s="146" t="s">
        <v>718</v>
      </c>
      <c r="D27" s="146" t="s">
        <v>719</v>
      </c>
      <c r="E27" s="146" t="s">
        <v>27</v>
      </c>
      <c r="F27" s="146" t="s">
        <v>661</v>
      </c>
      <c r="G27" s="146" t="s">
        <v>49</v>
      </c>
      <c r="H27" s="146" t="s">
        <v>242</v>
      </c>
      <c r="I27" s="147">
        <v>1761.21</v>
      </c>
      <c r="J27" s="147">
        <v>40.47</v>
      </c>
      <c r="K27" s="44" t="s">
        <v>27</v>
      </c>
      <c r="L27" s="44">
        <v>1</v>
      </c>
      <c r="M27" s="44">
        <v>1</v>
      </c>
      <c r="N27" s="44" t="s">
        <v>27</v>
      </c>
      <c r="O27" s="46">
        <v>13</v>
      </c>
      <c r="P27" s="47">
        <v>0.06</v>
      </c>
      <c r="Q27" s="48">
        <v>40.47</v>
      </c>
      <c r="R27" s="49">
        <f t="shared" si="0"/>
        <v>40.53</v>
      </c>
      <c r="S27" s="201">
        <f t="shared" si="1"/>
        <v>1720.68</v>
      </c>
      <c r="T27" s="182">
        <v>1761.21</v>
      </c>
      <c r="U27" s="42">
        <f t="shared" si="8"/>
        <v>158.5089</v>
      </c>
      <c r="V27" s="44">
        <v>1</v>
      </c>
      <c r="W27" s="44">
        <v>1</v>
      </c>
      <c r="X27" s="46">
        <v>12</v>
      </c>
      <c r="Y27" s="42">
        <f t="shared" si="2"/>
        <v>0.72</v>
      </c>
      <c r="Z27" s="42">
        <f t="shared" si="3"/>
        <v>485.64</v>
      </c>
      <c r="AA27" s="42">
        <f t="shared" si="4"/>
        <v>486.36</v>
      </c>
      <c r="AB27" s="42">
        <f t="shared" si="5"/>
        <v>20648.16</v>
      </c>
      <c r="AC27" s="42">
        <f t="shared" si="6"/>
        <v>1902.1068</v>
      </c>
      <c r="AD27" s="42">
        <f t="shared" si="7"/>
        <v>21134.52</v>
      </c>
      <c r="AE27" s="46">
        <v>13</v>
      </c>
      <c r="AF27" s="8" t="s">
        <v>49</v>
      </c>
      <c r="AG27" s="52" t="s">
        <v>50</v>
      </c>
    </row>
    <row r="28" spans="1:33" s="45" customFormat="1" ht="24.75" customHeight="1">
      <c r="A28" s="79" t="s">
        <v>597</v>
      </c>
      <c r="B28" s="79" t="s">
        <v>584</v>
      </c>
      <c r="C28" s="79" t="s">
        <v>732</v>
      </c>
      <c r="D28" s="79" t="s">
        <v>733</v>
      </c>
      <c r="E28" s="79" t="s">
        <v>27</v>
      </c>
      <c r="F28" s="79" t="s">
        <v>661</v>
      </c>
      <c r="G28" s="79" t="s">
        <v>52</v>
      </c>
      <c r="H28" s="79" t="s">
        <v>253</v>
      </c>
      <c r="K28" s="44" t="s">
        <v>27</v>
      </c>
      <c r="L28" s="44">
        <v>1</v>
      </c>
      <c r="M28" s="44">
        <v>1</v>
      </c>
      <c r="N28" s="44" t="s">
        <v>27</v>
      </c>
      <c r="O28" s="46">
        <v>14</v>
      </c>
      <c r="P28" s="47">
        <v>0.06</v>
      </c>
      <c r="Q28" s="48">
        <v>40.47</v>
      </c>
      <c r="R28" s="49">
        <f t="shared" si="0"/>
        <v>40.53</v>
      </c>
      <c r="S28" s="201">
        <f t="shared" si="1"/>
        <v>1622.48</v>
      </c>
      <c r="T28" s="59">
        <v>1663.01</v>
      </c>
      <c r="U28" s="42">
        <f t="shared" si="8"/>
        <v>149.6709</v>
      </c>
      <c r="V28" s="44">
        <v>1</v>
      </c>
      <c r="W28" s="44">
        <v>1</v>
      </c>
      <c r="X28" s="46">
        <v>12</v>
      </c>
      <c r="Y28" s="42">
        <f t="shared" si="2"/>
        <v>0.72</v>
      </c>
      <c r="Z28" s="42">
        <f t="shared" si="3"/>
        <v>485.64</v>
      </c>
      <c r="AA28" s="42">
        <f t="shared" si="4"/>
        <v>486.36</v>
      </c>
      <c r="AB28" s="42">
        <f t="shared" si="5"/>
        <v>19469.760000000002</v>
      </c>
      <c r="AC28" s="42">
        <f t="shared" si="6"/>
        <v>1796.0508</v>
      </c>
      <c r="AD28" s="42">
        <f t="shared" si="7"/>
        <v>19956.12</v>
      </c>
      <c r="AE28" s="46">
        <v>14</v>
      </c>
      <c r="AF28" s="8" t="s">
        <v>52</v>
      </c>
      <c r="AG28" s="52" t="s">
        <v>53</v>
      </c>
    </row>
    <row r="29" spans="1:33" s="45" customFormat="1" ht="24.75" customHeight="1">
      <c r="A29" s="146" t="s">
        <v>598</v>
      </c>
      <c r="B29" s="146" t="s">
        <v>585</v>
      </c>
      <c r="C29" s="146" t="s">
        <v>665</v>
      </c>
      <c r="D29" s="146" t="s">
        <v>734</v>
      </c>
      <c r="E29" s="146" t="s">
        <v>27</v>
      </c>
      <c r="F29" s="146" t="s">
        <v>661</v>
      </c>
      <c r="G29" s="146" t="s">
        <v>54</v>
      </c>
      <c r="H29" s="146" t="s">
        <v>253</v>
      </c>
      <c r="I29" s="147">
        <v>1665.09</v>
      </c>
      <c r="J29" s="147">
        <v>24.14</v>
      </c>
      <c r="K29" s="44" t="s">
        <v>27</v>
      </c>
      <c r="L29" s="44">
        <v>1</v>
      </c>
      <c r="M29" s="44">
        <v>1</v>
      </c>
      <c r="N29" s="44" t="s">
        <v>27</v>
      </c>
      <c r="O29" s="46">
        <v>15</v>
      </c>
      <c r="P29" s="47">
        <v>0.06</v>
      </c>
      <c r="Q29" s="48">
        <v>40.47</v>
      </c>
      <c r="R29" s="49">
        <f t="shared" si="0"/>
        <v>40.53</v>
      </c>
      <c r="S29" s="201">
        <f t="shared" si="1"/>
        <v>1624.56</v>
      </c>
      <c r="T29" s="59">
        <v>1665.09</v>
      </c>
      <c r="U29" s="42">
        <f t="shared" si="8"/>
        <v>149.85809999999998</v>
      </c>
      <c r="V29" s="44">
        <v>1</v>
      </c>
      <c r="W29" s="44">
        <v>1</v>
      </c>
      <c r="X29" s="46">
        <v>12</v>
      </c>
      <c r="Y29" s="42">
        <f t="shared" si="2"/>
        <v>0.72</v>
      </c>
      <c r="Z29" s="42">
        <f t="shared" si="3"/>
        <v>485.64</v>
      </c>
      <c r="AA29" s="42">
        <f t="shared" si="4"/>
        <v>486.36</v>
      </c>
      <c r="AB29" s="42">
        <f t="shared" si="5"/>
        <v>19494.72</v>
      </c>
      <c r="AC29" s="42">
        <f t="shared" si="6"/>
        <v>1798.2971999999997</v>
      </c>
      <c r="AD29" s="42">
        <f t="shared" si="7"/>
        <v>19981.079999999998</v>
      </c>
      <c r="AE29" s="46">
        <v>15</v>
      </c>
      <c r="AF29" s="8" t="s">
        <v>54</v>
      </c>
      <c r="AG29" s="52" t="s">
        <v>55</v>
      </c>
    </row>
    <row r="30" spans="1:33" s="45" customFormat="1" ht="24.75" customHeight="1">
      <c r="A30" s="146" t="s">
        <v>599</v>
      </c>
      <c r="B30" s="146" t="s">
        <v>586</v>
      </c>
      <c r="C30" s="146" t="s">
        <v>737</v>
      </c>
      <c r="D30" s="146" t="s">
        <v>738</v>
      </c>
      <c r="E30" s="146" t="s">
        <v>27</v>
      </c>
      <c r="F30" s="146" t="s">
        <v>673</v>
      </c>
      <c r="G30" s="146" t="s">
        <v>57</v>
      </c>
      <c r="H30" s="146" t="s">
        <v>253</v>
      </c>
      <c r="I30" s="147">
        <v>1665.09</v>
      </c>
      <c r="J30" s="147">
        <v>40.47</v>
      </c>
      <c r="K30" s="44" t="s">
        <v>27</v>
      </c>
      <c r="L30" s="44">
        <v>1</v>
      </c>
      <c r="M30" s="44">
        <v>1</v>
      </c>
      <c r="N30" s="44" t="s">
        <v>27</v>
      </c>
      <c r="O30" s="46">
        <v>16</v>
      </c>
      <c r="P30" s="47">
        <v>0.06</v>
      </c>
      <c r="Q30" s="48">
        <v>40.47</v>
      </c>
      <c r="R30" s="49">
        <f t="shared" si="0"/>
        <v>40.53</v>
      </c>
      <c r="S30" s="201">
        <f t="shared" si="1"/>
        <v>1624.56</v>
      </c>
      <c r="T30" s="59">
        <v>1665.09</v>
      </c>
      <c r="U30" s="42">
        <f t="shared" si="8"/>
        <v>149.85809999999998</v>
      </c>
      <c r="V30" s="44">
        <v>1</v>
      </c>
      <c r="W30" s="44">
        <v>1</v>
      </c>
      <c r="X30" s="46">
        <v>12</v>
      </c>
      <c r="Y30" s="42">
        <f t="shared" si="2"/>
        <v>0.72</v>
      </c>
      <c r="Z30" s="42">
        <f t="shared" si="3"/>
        <v>485.64</v>
      </c>
      <c r="AA30" s="42">
        <f t="shared" si="4"/>
        <v>486.36</v>
      </c>
      <c r="AB30" s="42">
        <f t="shared" si="5"/>
        <v>19494.72</v>
      </c>
      <c r="AC30" s="42">
        <f t="shared" si="6"/>
        <v>1798.2971999999997</v>
      </c>
      <c r="AD30" s="42">
        <f t="shared" si="7"/>
        <v>19981.079999999998</v>
      </c>
      <c r="AE30" s="46">
        <v>16</v>
      </c>
      <c r="AF30" s="8" t="s">
        <v>57</v>
      </c>
      <c r="AG30" s="52" t="s">
        <v>58</v>
      </c>
    </row>
    <row r="31" spans="1:33" s="45" customFormat="1" ht="24.75" customHeight="1">
      <c r="A31" s="79" t="s">
        <v>644</v>
      </c>
      <c r="B31" s="79" t="s">
        <v>645</v>
      </c>
      <c r="C31" s="79" t="s">
        <v>687</v>
      </c>
      <c r="D31" s="79" t="s">
        <v>729</v>
      </c>
      <c r="E31" s="79" t="s">
        <v>27</v>
      </c>
      <c r="F31" s="79" t="s">
        <v>661</v>
      </c>
      <c r="G31" s="79" t="s">
        <v>59</v>
      </c>
      <c r="H31" s="79" t="s">
        <v>253</v>
      </c>
      <c r="I31" s="78">
        <v>1663.01</v>
      </c>
      <c r="J31" s="29"/>
      <c r="K31" s="44" t="s">
        <v>27</v>
      </c>
      <c r="L31" s="44">
        <v>1</v>
      </c>
      <c r="M31" s="44">
        <v>1</v>
      </c>
      <c r="N31" s="44" t="s">
        <v>27</v>
      </c>
      <c r="O31" s="46">
        <v>17</v>
      </c>
      <c r="P31" s="47">
        <v>0.06</v>
      </c>
      <c r="Q31" s="48">
        <v>40.47</v>
      </c>
      <c r="R31" s="49">
        <f t="shared" si="0"/>
        <v>40.53</v>
      </c>
      <c r="S31" s="201">
        <f t="shared" si="1"/>
        <v>1622.48</v>
      </c>
      <c r="T31" s="132">
        <v>1663.01</v>
      </c>
      <c r="U31" s="42">
        <f t="shared" si="8"/>
        <v>149.6709</v>
      </c>
      <c r="V31" s="44">
        <v>1</v>
      </c>
      <c r="W31" s="44">
        <v>1</v>
      </c>
      <c r="X31" s="46">
        <v>12</v>
      </c>
      <c r="Y31" s="42">
        <f t="shared" si="2"/>
        <v>0.72</v>
      </c>
      <c r="Z31" s="42">
        <f t="shared" si="3"/>
        <v>485.64</v>
      </c>
      <c r="AA31" s="42">
        <f t="shared" si="4"/>
        <v>486.36</v>
      </c>
      <c r="AB31" s="42">
        <f t="shared" si="5"/>
        <v>19469.760000000002</v>
      </c>
      <c r="AC31" s="42">
        <f t="shared" si="6"/>
        <v>1796.0508</v>
      </c>
      <c r="AD31" s="42">
        <f t="shared" si="7"/>
        <v>19956.12</v>
      </c>
      <c r="AE31" s="46">
        <v>17</v>
      </c>
      <c r="AF31" s="8" t="s">
        <v>59</v>
      </c>
      <c r="AG31" s="52" t="s">
        <v>60</v>
      </c>
    </row>
    <row r="32" spans="1:33" s="45" customFormat="1" ht="21.75" customHeight="1">
      <c r="A32" s="79" t="s">
        <v>602</v>
      </c>
      <c r="B32" s="79" t="s">
        <v>589</v>
      </c>
      <c r="C32" s="79" t="s">
        <v>740</v>
      </c>
      <c r="D32" s="79" t="s">
        <v>741</v>
      </c>
      <c r="E32" s="79" t="s">
        <v>27</v>
      </c>
      <c r="F32" s="79" t="s">
        <v>661</v>
      </c>
      <c r="G32" s="79" t="s">
        <v>61</v>
      </c>
      <c r="H32" s="79" t="s">
        <v>212</v>
      </c>
      <c r="I32" s="78">
        <v>1663.01</v>
      </c>
      <c r="J32" s="29"/>
      <c r="K32" s="44" t="s">
        <v>27</v>
      </c>
      <c r="L32" s="44">
        <v>1</v>
      </c>
      <c r="M32" s="44">
        <v>1</v>
      </c>
      <c r="N32" s="44" t="s">
        <v>27</v>
      </c>
      <c r="O32" s="46">
        <v>18</v>
      </c>
      <c r="P32" s="47">
        <v>0.06</v>
      </c>
      <c r="Q32" s="48">
        <v>40.47</v>
      </c>
      <c r="R32" s="49">
        <f t="shared" si="0"/>
        <v>40.53</v>
      </c>
      <c r="S32" s="201">
        <f t="shared" si="1"/>
        <v>1622.48</v>
      </c>
      <c r="T32" s="59">
        <v>1663.01</v>
      </c>
      <c r="U32" s="42">
        <f t="shared" si="8"/>
        <v>149.6709</v>
      </c>
      <c r="V32" s="44">
        <v>1</v>
      </c>
      <c r="W32" s="44">
        <v>1</v>
      </c>
      <c r="X32" s="46">
        <v>12</v>
      </c>
      <c r="Y32" s="42">
        <f t="shared" si="2"/>
        <v>0.72</v>
      </c>
      <c r="Z32" s="42">
        <f t="shared" si="3"/>
        <v>485.64</v>
      </c>
      <c r="AA32" s="42">
        <f t="shared" si="4"/>
        <v>486.36</v>
      </c>
      <c r="AB32" s="42">
        <f t="shared" si="5"/>
        <v>19469.760000000002</v>
      </c>
      <c r="AC32" s="42">
        <f t="shared" si="6"/>
        <v>1796.0508</v>
      </c>
      <c r="AD32" s="42">
        <f t="shared" si="7"/>
        <v>19956.12</v>
      </c>
      <c r="AE32" s="46">
        <v>18</v>
      </c>
      <c r="AF32" s="8" t="s">
        <v>61</v>
      </c>
      <c r="AG32" s="52" t="s">
        <v>62</v>
      </c>
    </row>
    <row r="33" spans="1:33" s="45" customFormat="1" ht="21.75" customHeight="1">
      <c r="A33" s="146" t="s">
        <v>311</v>
      </c>
      <c r="B33" s="146" t="s">
        <v>312</v>
      </c>
      <c r="C33" s="146" t="s">
        <v>726</v>
      </c>
      <c r="D33" s="146" t="s">
        <v>727</v>
      </c>
      <c r="E33" s="146" t="s">
        <v>27</v>
      </c>
      <c r="F33" s="146" t="s">
        <v>661</v>
      </c>
      <c r="G33" s="146" t="s">
        <v>728</v>
      </c>
      <c r="H33" s="146" t="s">
        <v>200</v>
      </c>
      <c r="I33" s="147">
        <v>1665.11</v>
      </c>
      <c r="J33" s="147">
        <v>40.47</v>
      </c>
      <c r="K33" s="44" t="s">
        <v>27</v>
      </c>
      <c r="L33" s="44">
        <v>1</v>
      </c>
      <c r="M33" s="44">
        <v>1</v>
      </c>
      <c r="N33" s="44" t="s">
        <v>27</v>
      </c>
      <c r="O33" s="46">
        <v>19</v>
      </c>
      <c r="P33" s="47">
        <v>0.06</v>
      </c>
      <c r="Q33" s="48">
        <v>40.47</v>
      </c>
      <c r="R33" s="49">
        <f>SUM(P33:Q33)</f>
        <v>40.53</v>
      </c>
      <c r="S33" s="201">
        <f>(T33-R33)</f>
        <v>1624.58</v>
      </c>
      <c r="T33" s="59">
        <v>1665.11</v>
      </c>
      <c r="U33" s="42">
        <f>0.09*(T33)</f>
        <v>149.85989999999998</v>
      </c>
      <c r="V33" s="44">
        <v>1</v>
      </c>
      <c r="W33" s="44">
        <v>1</v>
      </c>
      <c r="X33" s="46">
        <v>12</v>
      </c>
      <c r="Y33" s="42">
        <f aca="true" t="shared" si="9" ref="Y33:Y39">(P33*X33)</f>
        <v>0.72</v>
      </c>
      <c r="Z33" s="42">
        <f aca="true" t="shared" si="10" ref="Z33:Z39">(Q33*X33)</f>
        <v>485.64</v>
      </c>
      <c r="AA33" s="42">
        <f>(R33*X33)</f>
        <v>486.36</v>
      </c>
      <c r="AB33" s="42">
        <f>(S33*X33)</f>
        <v>19494.96</v>
      </c>
      <c r="AC33" s="42">
        <f>(U33*X33)</f>
        <v>1798.3187999999998</v>
      </c>
      <c r="AD33" s="42">
        <f>(T33*X33)</f>
        <v>19981.32</v>
      </c>
      <c r="AE33" s="46">
        <v>19</v>
      </c>
      <c r="AF33" s="8"/>
      <c r="AG33" s="52" t="s">
        <v>656</v>
      </c>
    </row>
    <row r="34" spans="1:33" s="45" customFormat="1" ht="24.75" customHeight="1">
      <c r="A34" s="146" t="s">
        <v>321</v>
      </c>
      <c r="B34" s="146" t="s">
        <v>322</v>
      </c>
      <c r="C34" s="146" t="s">
        <v>742</v>
      </c>
      <c r="D34" s="146" t="s">
        <v>743</v>
      </c>
      <c r="E34" s="146" t="s">
        <v>27</v>
      </c>
      <c r="F34" s="146" t="s">
        <v>664</v>
      </c>
      <c r="G34" s="152" t="s">
        <v>650</v>
      </c>
      <c r="H34" s="146" t="s">
        <v>200</v>
      </c>
      <c r="I34" s="147">
        <v>1665.11</v>
      </c>
      <c r="J34" s="147">
        <v>40.47</v>
      </c>
      <c r="K34" s="44" t="s">
        <v>27</v>
      </c>
      <c r="L34" s="44">
        <v>1</v>
      </c>
      <c r="M34" s="44">
        <v>1</v>
      </c>
      <c r="N34" s="44" t="s">
        <v>27</v>
      </c>
      <c r="O34" s="46">
        <v>20</v>
      </c>
      <c r="P34" s="47">
        <v>0.06</v>
      </c>
      <c r="Q34" s="48">
        <v>24.14</v>
      </c>
      <c r="R34" s="49">
        <f>SUM(P34:Q34)</f>
        <v>24.2</v>
      </c>
      <c r="S34" s="201">
        <f>(T34-R34)</f>
        <v>1640.9099999999999</v>
      </c>
      <c r="T34" s="132">
        <v>1665.11</v>
      </c>
      <c r="U34" s="42">
        <f t="shared" si="8"/>
        <v>149.85989999999998</v>
      </c>
      <c r="V34" s="44">
        <v>1</v>
      </c>
      <c r="W34" s="44">
        <v>1</v>
      </c>
      <c r="X34" s="46">
        <v>12</v>
      </c>
      <c r="Y34" s="42">
        <f t="shared" si="9"/>
        <v>0.72</v>
      </c>
      <c r="Z34" s="42">
        <f t="shared" si="10"/>
        <v>289.68</v>
      </c>
      <c r="AA34" s="42">
        <f>(R34*X34)</f>
        <v>290.4</v>
      </c>
      <c r="AB34" s="42">
        <f>(S34*X34)</f>
        <v>19690.92</v>
      </c>
      <c r="AC34" s="42">
        <f>(U34*X34)</f>
        <v>1798.3187999999998</v>
      </c>
      <c r="AD34" s="42">
        <f t="shared" si="7"/>
        <v>19981.32</v>
      </c>
      <c r="AE34" s="46">
        <v>20</v>
      </c>
      <c r="AF34" s="8" t="s">
        <v>51</v>
      </c>
      <c r="AG34" s="52" t="s">
        <v>196</v>
      </c>
    </row>
    <row r="35" spans="1:33" s="131" customFormat="1" ht="24.75" customHeight="1">
      <c r="A35" s="79" t="s">
        <v>711</v>
      </c>
      <c r="B35" s="79" t="s">
        <v>712</v>
      </c>
      <c r="C35" s="79" t="s">
        <v>713</v>
      </c>
      <c r="D35" s="79" t="s">
        <v>714</v>
      </c>
      <c r="E35" s="79" t="s">
        <v>27</v>
      </c>
      <c r="F35" s="79" t="s">
        <v>664</v>
      </c>
      <c r="G35" s="79" t="s">
        <v>715</v>
      </c>
      <c r="H35" s="79" t="s">
        <v>616</v>
      </c>
      <c r="I35" s="78">
        <v>1663.02</v>
      </c>
      <c r="J35" s="29"/>
      <c r="K35" s="124" t="s">
        <v>27</v>
      </c>
      <c r="L35" s="124">
        <v>1</v>
      </c>
      <c r="M35" s="44">
        <v>1</v>
      </c>
      <c r="N35" s="124" t="s">
        <v>27</v>
      </c>
      <c r="O35" s="46">
        <v>21</v>
      </c>
      <c r="P35" s="126">
        <v>0.06</v>
      </c>
      <c r="Q35" s="127">
        <v>40.47</v>
      </c>
      <c r="R35" s="128">
        <f>SUM(P35:Q35)</f>
        <v>40.53</v>
      </c>
      <c r="S35" s="202">
        <f>(T35-R35)</f>
        <v>1622.49</v>
      </c>
      <c r="T35" s="59">
        <v>1663.02</v>
      </c>
      <c r="U35" s="129">
        <f>0.09*(T35)</f>
        <v>149.6718</v>
      </c>
      <c r="V35" s="124">
        <v>1</v>
      </c>
      <c r="W35" s="124">
        <v>1</v>
      </c>
      <c r="X35" s="125">
        <v>12</v>
      </c>
      <c r="Y35" s="129">
        <f t="shared" si="9"/>
        <v>0.72</v>
      </c>
      <c r="Z35" s="129">
        <f t="shared" si="10"/>
        <v>485.64</v>
      </c>
      <c r="AA35" s="129">
        <f>(R35*X35)</f>
        <v>486.36</v>
      </c>
      <c r="AB35" s="129">
        <f>(S35*X35)</f>
        <v>19469.88</v>
      </c>
      <c r="AC35" s="129">
        <f>(U35*X35)</f>
        <v>1796.0616</v>
      </c>
      <c r="AD35" s="129">
        <f>(T35*X35)</f>
        <v>19956.239999999998</v>
      </c>
      <c r="AE35" s="46">
        <v>21</v>
      </c>
      <c r="AF35" s="130" t="s">
        <v>34</v>
      </c>
      <c r="AG35" s="196" t="s">
        <v>56</v>
      </c>
    </row>
    <row r="36" spans="1:33" s="45" customFormat="1" ht="24" customHeight="1">
      <c r="A36" s="146" t="s">
        <v>550</v>
      </c>
      <c r="B36" s="146" t="s">
        <v>551</v>
      </c>
      <c r="C36" s="146" t="s">
        <v>703</v>
      </c>
      <c r="D36" s="146" t="s">
        <v>704</v>
      </c>
      <c r="E36" s="146" t="s">
        <v>27</v>
      </c>
      <c r="F36" s="146" t="s">
        <v>664</v>
      </c>
      <c r="G36" s="146" t="s">
        <v>590</v>
      </c>
      <c r="H36" s="146" t="s">
        <v>203</v>
      </c>
      <c r="I36" s="147">
        <v>1665.11</v>
      </c>
      <c r="J36" s="147">
        <v>40.47</v>
      </c>
      <c r="K36" s="112" t="s">
        <v>27</v>
      </c>
      <c r="L36" s="44">
        <v>1</v>
      </c>
      <c r="M36" s="44">
        <v>1</v>
      </c>
      <c r="N36" s="44" t="s">
        <v>27</v>
      </c>
      <c r="O36" s="46">
        <v>22</v>
      </c>
      <c r="P36" s="47">
        <v>0.06</v>
      </c>
      <c r="Q36" s="48">
        <v>40.47</v>
      </c>
      <c r="R36" s="49">
        <f>SUM(P36:Q36)</f>
        <v>40.53</v>
      </c>
      <c r="S36" s="201">
        <f>(T36-R36)</f>
        <v>1624.58</v>
      </c>
      <c r="T36" s="182">
        <v>1665.11</v>
      </c>
      <c r="U36" s="42">
        <f>0.09*(T36)</f>
        <v>149.85989999999998</v>
      </c>
      <c r="V36" s="44">
        <v>1</v>
      </c>
      <c r="W36" s="44">
        <v>1</v>
      </c>
      <c r="X36" s="46">
        <v>12</v>
      </c>
      <c r="Y36" s="42">
        <f t="shared" si="9"/>
        <v>0.72</v>
      </c>
      <c r="Z36" s="42">
        <f t="shared" si="10"/>
        <v>485.64</v>
      </c>
      <c r="AA36" s="42">
        <f>(R36*X36)</f>
        <v>486.36</v>
      </c>
      <c r="AB36" s="42">
        <f>(S36*X36)</f>
        <v>19494.96</v>
      </c>
      <c r="AC36" s="42">
        <f>(U36*X36)</f>
        <v>1798.3187999999998</v>
      </c>
      <c r="AD36" s="42">
        <f>(T36*X36)</f>
        <v>19981.32</v>
      </c>
      <c r="AE36" s="46">
        <v>22</v>
      </c>
      <c r="AF36" s="8" t="s">
        <v>28</v>
      </c>
      <c r="AG36" s="52" t="s">
        <v>194</v>
      </c>
    </row>
    <row r="37" spans="1:33" s="45" customFormat="1" ht="24.75" customHeight="1">
      <c r="A37" s="146" t="s">
        <v>315</v>
      </c>
      <c r="B37" s="146" t="s">
        <v>316</v>
      </c>
      <c r="C37" s="146" t="s">
        <v>685</v>
      </c>
      <c r="D37" s="146" t="s">
        <v>735</v>
      </c>
      <c r="E37" s="146" t="s">
        <v>27</v>
      </c>
      <c r="F37" s="146" t="s">
        <v>664</v>
      </c>
      <c r="G37" s="146" t="s">
        <v>736</v>
      </c>
      <c r="H37" s="146" t="s">
        <v>218</v>
      </c>
      <c r="I37" s="147">
        <v>1665.11</v>
      </c>
      <c r="J37" s="147">
        <v>40.47</v>
      </c>
      <c r="K37" s="44" t="s">
        <v>27</v>
      </c>
      <c r="L37" s="44">
        <v>1</v>
      </c>
      <c r="M37" s="44">
        <v>1</v>
      </c>
      <c r="N37" s="44" t="s">
        <v>27</v>
      </c>
      <c r="O37" s="46">
        <v>23</v>
      </c>
      <c r="P37" s="47">
        <v>0.06</v>
      </c>
      <c r="Q37" s="48">
        <v>40.47</v>
      </c>
      <c r="R37" s="49">
        <f>SUM(P37:Q37)</f>
        <v>40.53</v>
      </c>
      <c r="S37" s="201">
        <f>(T37-R37)</f>
        <v>1624.58</v>
      </c>
      <c r="T37" s="59">
        <v>1665.11</v>
      </c>
      <c r="U37" s="42">
        <f>0.09*(T37)</f>
        <v>149.85989999999998</v>
      </c>
      <c r="V37" s="44">
        <v>1</v>
      </c>
      <c r="W37" s="44">
        <v>1</v>
      </c>
      <c r="X37" s="46">
        <v>12</v>
      </c>
      <c r="Y37" s="42">
        <f>(P37*X37)</f>
        <v>0.72</v>
      </c>
      <c r="Z37" s="42">
        <f>(Q37*X37)</f>
        <v>485.64</v>
      </c>
      <c r="AA37" s="42">
        <f>(R37*X37)</f>
        <v>486.36</v>
      </c>
      <c r="AB37" s="42">
        <f>(S37*X37)</f>
        <v>19494.96</v>
      </c>
      <c r="AC37" s="42">
        <f>(U37*X37)</f>
        <v>1798.3187999999998</v>
      </c>
      <c r="AD37" s="42">
        <f>(T37*X37)</f>
        <v>19981.32</v>
      </c>
      <c r="AE37" s="46">
        <v>23</v>
      </c>
      <c r="AF37" s="8" t="s">
        <v>43</v>
      </c>
      <c r="AG37" s="196" t="s">
        <v>1027</v>
      </c>
    </row>
    <row r="38" spans="11:33" s="45" customFormat="1" ht="20.25" customHeight="1">
      <c r="K38" s="66" t="s">
        <v>27</v>
      </c>
      <c r="L38" s="66">
        <f>SUM(L15:L37)</f>
        <v>23</v>
      </c>
      <c r="M38" s="66">
        <f>SUM(M15:M37)</f>
        <v>23</v>
      </c>
      <c r="N38" s="66" t="s">
        <v>27</v>
      </c>
      <c r="O38" s="72"/>
      <c r="P38" s="68">
        <f aca="true" t="shared" si="11" ref="P38:U38">SUM(P15:P37)</f>
        <v>1.3800000000000008</v>
      </c>
      <c r="Q38" s="68">
        <f t="shared" si="11"/>
        <v>914.4800000000004</v>
      </c>
      <c r="R38" s="68">
        <f t="shared" si="11"/>
        <v>915.8599999999997</v>
      </c>
      <c r="S38" s="203">
        <f t="shared" si="11"/>
        <v>37457.75000000001</v>
      </c>
      <c r="T38" s="68">
        <f t="shared" si="11"/>
        <v>38373.60999999999</v>
      </c>
      <c r="U38" s="68">
        <f t="shared" si="11"/>
        <v>3453.6248999999993</v>
      </c>
      <c r="V38" s="66">
        <f>SUM(V15:V37)</f>
        <v>23</v>
      </c>
      <c r="W38" s="66">
        <f>SUM(W15:W37)</f>
        <v>23</v>
      </c>
      <c r="X38" s="66">
        <v>12</v>
      </c>
      <c r="Y38" s="68">
        <f aca="true" t="shared" si="12" ref="Y38:AD38">SUM(Y15:Y37)</f>
        <v>16.560000000000006</v>
      </c>
      <c r="Z38" s="68">
        <f t="shared" si="12"/>
        <v>10973.759999999998</v>
      </c>
      <c r="AA38" s="68">
        <f t="shared" si="12"/>
        <v>10990.320000000002</v>
      </c>
      <c r="AB38" s="68">
        <f t="shared" si="12"/>
        <v>449493</v>
      </c>
      <c r="AC38" s="68">
        <f t="shared" si="12"/>
        <v>41443.49880000001</v>
      </c>
      <c r="AD38" s="68">
        <f t="shared" si="12"/>
        <v>460483.32</v>
      </c>
      <c r="AE38" s="109">
        <v>23</v>
      </c>
      <c r="AF38" s="71"/>
      <c r="AG38" s="71"/>
    </row>
    <row r="39" spans="1:33" s="45" customFormat="1" ht="24.75" customHeight="1">
      <c r="A39" s="79" t="s">
        <v>642</v>
      </c>
      <c r="B39" s="79" t="s">
        <v>643</v>
      </c>
      <c r="C39" s="79" t="s">
        <v>687</v>
      </c>
      <c r="D39" s="79" t="s">
        <v>688</v>
      </c>
      <c r="E39" s="79" t="s">
        <v>63</v>
      </c>
      <c r="F39" s="79" t="s">
        <v>661</v>
      </c>
      <c r="G39" s="79" t="s">
        <v>65</v>
      </c>
      <c r="H39" s="79" t="s">
        <v>375</v>
      </c>
      <c r="I39" s="78">
        <v>1653.24</v>
      </c>
      <c r="J39" s="29"/>
      <c r="K39" s="115" t="s">
        <v>63</v>
      </c>
      <c r="L39" s="115">
        <v>1</v>
      </c>
      <c r="M39" s="115">
        <v>1</v>
      </c>
      <c r="N39" s="83" t="s">
        <v>63</v>
      </c>
      <c r="O39" s="84">
        <v>24</v>
      </c>
      <c r="P39" s="85">
        <v>0.06</v>
      </c>
      <c r="Q39" s="86">
        <v>40.47</v>
      </c>
      <c r="R39" s="87">
        <f>SUM(P39:Q39)</f>
        <v>40.53</v>
      </c>
      <c r="S39" s="204">
        <f>(T39-R39)</f>
        <v>1612.71</v>
      </c>
      <c r="T39" s="133">
        <v>1653.24</v>
      </c>
      <c r="U39" s="42">
        <f aca="true" t="shared" si="13" ref="U39:U53">0.09*(T39)</f>
        <v>148.7916</v>
      </c>
      <c r="V39" s="115">
        <v>1</v>
      </c>
      <c r="W39" s="115">
        <v>1</v>
      </c>
      <c r="X39" s="116">
        <v>12</v>
      </c>
      <c r="Y39" s="117">
        <f t="shared" si="9"/>
        <v>0.72</v>
      </c>
      <c r="Z39" s="117">
        <f t="shared" si="10"/>
        <v>485.64</v>
      </c>
      <c r="AA39" s="117">
        <f t="shared" si="4"/>
        <v>486.36</v>
      </c>
      <c r="AB39" s="89">
        <f t="shared" si="5"/>
        <v>19352.52</v>
      </c>
      <c r="AC39" s="89">
        <f t="shared" si="6"/>
        <v>1785.4991999999997</v>
      </c>
      <c r="AD39" s="89">
        <f>(T39*X39)</f>
        <v>19838.88</v>
      </c>
      <c r="AE39" s="88">
        <v>1</v>
      </c>
      <c r="AF39" s="90"/>
      <c r="AG39" s="52" t="s">
        <v>655</v>
      </c>
    </row>
    <row r="40" spans="1:33" s="45" customFormat="1" ht="24.75" customHeight="1">
      <c r="A40" s="146" t="s">
        <v>561</v>
      </c>
      <c r="B40" s="146" t="s">
        <v>562</v>
      </c>
      <c r="C40" s="146" t="s">
        <v>665</v>
      </c>
      <c r="D40" s="146" t="s">
        <v>689</v>
      </c>
      <c r="E40" s="146" t="s">
        <v>63</v>
      </c>
      <c r="F40" s="146" t="s">
        <v>664</v>
      </c>
      <c r="G40" s="146" t="s">
        <v>563</v>
      </c>
      <c r="H40" s="146" t="s">
        <v>261</v>
      </c>
      <c r="I40" s="147">
        <v>1653.24</v>
      </c>
      <c r="J40" s="147">
        <v>38.51</v>
      </c>
      <c r="K40" s="115" t="s">
        <v>63</v>
      </c>
      <c r="L40" s="115">
        <v>1</v>
      </c>
      <c r="M40" s="115">
        <v>1</v>
      </c>
      <c r="N40" s="115" t="s">
        <v>63</v>
      </c>
      <c r="O40" s="84">
        <v>25</v>
      </c>
      <c r="P40" s="118">
        <v>0.06</v>
      </c>
      <c r="Q40" s="119">
        <v>40.47</v>
      </c>
      <c r="R40" s="87">
        <f aca="true" t="shared" si="14" ref="R40:R45">SUM(P40:Q40)</f>
        <v>40.53</v>
      </c>
      <c r="S40" s="204">
        <f aca="true" t="shared" si="15" ref="S40:S46">(T40-R40)</f>
        <v>1612.71</v>
      </c>
      <c r="T40" s="133">
        <v>1653.24</v>
      </c>
      <c r="U40" s="42">
        <f t="shared" si="13"/>
        <v>148.7916</v>
      </c>
      <c r="V40" s="115">
        <v>1</v>
      </c>
      <c r="W40" s="115">
        <v>1</v>
      </c>
      <c r="X40" s="116">
        <v>12</v>
      </c>
      <c r="Y40" s="117">
        <f aca="true" t="shared" si="16" ref="Y40:Y45">(P40*X40)</f>
        <v>0.72</v>
      </c>
      <c r="Z40" s="117">
        <f aca="true" t="shared" si="17" ref="Z40:Z45">(Q40*X40)</f>
        <v>485.64</v>
      </c>
      <c r="AA40" s="117">
        <f aca="true" t="shared" si="18" ref="AA40:AA45">(R40*X40)</f>
        <v>486.36</v>
      </c>
      <c r="AB40" s="89">
        <f aca="true" t="shared" si="19" ref="AB40:AB45">(S40*X40)</f>
        <v>19352.52</v>
      </c>
      <c r="AC40" s="89">
        <f aca="true" t="shared" si="20" ref="AC40:AC45">(U40*X40)</f>
        <v>1785.4991999999997</v>
      </c>
      <c r="AD40" s="89">
        <f aca="true" t="shared" si="21" ref="AD40:AD45">(T40*X40)</f>
        <v>19838.88</v>
      </c>
      <c r="AE40" s="88">
        <v>2</v>
      </c>
      <c r="AF40" s="90" t="s">
        <v>563</v>
      </c>
      <c r="AG40" s="52" t="s">
        <v>64</v>
      </c>
    </row>
    <row r="41" spans="1:33" s="45" customFormat="1" ht="24.75" customHeight="1">
      <c r="A41" s="146" t="s">
        <v>601</v>
      </c>
      <c r="B41" s="146" t="s">
        <v>588</v>
      </c>
      <c r="C41" s="146" t="s">
        <v>665</v>
      </c>
      <c r="D41" s="146" t="s">
        <v>695</v>
      </c>
      <c r="E41" s="146" t="s">
        <v>63</v>
      </c>
      <c r="F41" s="146" t="s">
        <v>664</v>
      </c>
      <c r="G41" s="146" t="s">
        <v>651</v>
      </c>
      <c r="H41" s="146" t="s">
        <v>242</v>
      </c>
      <c r="I41" s="147">
        <v>1665.09</v>
      </c>
      <c r="J41" s="147">
        <v>40.47</v>
      </c>
      <c r="K41" s="115" t="s">
        <v>63</v>
      </c>
      <c r="L41" s="115">
        <v>1</v>
      </c>
      <c r="M41" s="115">
        <v>1</v>
      </c>
      <c r="N41" s="115" t="s">
        <v>63</v>
      </c>
      <c r="O41" s="84">
        <v>26</v>
      </c>
      <c r="P41" s="118">
        <v>0.06</v>
      </c>
      <c r="Q41" s="119">
        <v>40.47</v>
      </c>
      <c r="R41" s="87">
        <f t="shared" si="14"/>
        <v>40.53</v>
      </c>
      <c r="S41" s="204">
        <f t="shared" si="15"/>
        <v>1624.56</v>
      </c>
      <c r="T41" s="132">
        <v>1665.09</v>
      </c>
      <c r="U41" s="42">
        <f t="shared" si="13"/>
        <v>149.85809999999998</v>
      </c>
      <c r="V41" s="115">
        <v>1</v>
      </c>
      <c r="W41" s="115">
        <v>1</v>
      </c>
      <c r="X41" s="116">
        <v>12</v>
      </c>
      <c r="Y41" s="117">
        <f t="shared" si="16"/>
        <v>0.72</v>
      </c>
      <c r="Z41" s="117">
        <f t="shared" si="17"/>
        <v>485.64</v>
      </c>
      <c r="AA41" s="117">
        <f t="shared" si="18"/>
        <v>486.36</v>
      </c>
      <c r="AB41" s="89">
        <f t="shared" si="19"/>
        <v>19494.72</v>
      </c>
      <c r="AC41" s="89">
        <f t="shared" si="20"/>
        <v>1798.2971999999997</v>
      </c>
      <c r="AD41" s="89">
        <f t="shared" si="21"/>
        <v>19981.079999999998</v>
      </c>
      <c r="AE41" s="88">
        <v>3</v>
      </c>
      <c r="AF41" s="90" t="s">
        <v>65</v>
      </c>
      <c r="AG41" s="237" t="s">
        <v>66</v>
      </c>
    </row>
    <row r="42" spans="1:33" s="45" customFormat="1" ht="24.75" customHeight="1">
      <c r="A42" s="146" t="s">
        <v>287</v>
      </c>
      <c r="B42" s="146" t="s">
        <v>288</v>
      </c>
      <c r="C42" s="146" t="s">
        <v>659</v>
      </c>
      <c r="D42" s="146" t="s">
        <v>690</v>
      </c>
      <c r="E42" s="146" t="s">
        <v>63</v>
      </c>
      <c r="F42" s="146" t="s">
        <v>661</v>
      </c>
      <c r="G42" s="146" t="s">
        <v>69</v>
      </c>
      <c r="H42" s="146" t="s">
        <v>289</v>
      </c>
      <c r="I42" s="147">
        <v>1653.24</v>
      </c>
      <c r="J42" s="147">
        <v>38.51</v>
      </c>
      <c r="K42" s="115" t="s">
        <v>63</v>
      </c>
      <c r="L42" s="115">
        <v>1</v>
      </c>
      <c r="M42" s="115">
        <v>1</v>
      </c>
      <c r="N42" s="115" t="s">
        <v>63</v>
      </c>
      <c r="O42" s="84">
        <v>27</v>
      </c>
      <c r="P42" s="118">
        <v>0.06</v>
      </c>
      <c r="Q42" s="119">
        <v>40.47</v>
      </c>
      <c r="R42" s="87">
        <f t="shared" si="14"/>
        <v>40.53</v>
      </c>
      <c r="S42" s="204">
        <f t="shared" si="15"/>
        <v>1612.71</v>
      </c>
      <c r="T42" s="132">
        <v>1653.24</v>
      </c>
      <c r="U42" s="42">
        <f t="shared" si="13"/>
        <v>148.7916</v>
      </c>
      <c r="V42" s="115">
        <v>1</v>
      </c>
      <c r="W42" s="115">
        <v>1</v>
      </c>
      <c r="X42" s="116">
        <v>12</v>
      </c>
      <c r="Y42" s="117">
        <f t="shared" si="16"/>
        <v>0.72</v>
      </c>
      <c r="Z42" s="117">
        <f t="shared" si="17"/>
        <v>485.64</v>
      </c>
      <c r="AA42" s="117">
        <f t="shared" si="18"/>
        <v>486.36</v>
      </c>
      <c r="AB42" s="89">
        <f t="shared" si="19"/>
        <v>19352.52</v>
      </c>
      <c r="AC42" s="89">
        <f t="shared" si="20"/>
        <v>1785.4991999999997</v>
      </c>
      <c r="AD42" s="89">
        <f t="shared" si="21"/>
        <v>19838.88</v>
      </c>
      <c r="AE42" s="88">
        <v>4</v>
      </c>
      <c r="AF42" s="90" t="s">
        <v>69</v>
      </c>
      <c r="AG42" s="52" t="s">
        <v>70</v>
      </c>
    </row>
    <row r="43" spans="1:33" s="45" customFormat="1" ht="24.75" customHeight="1">
      <c r="A43" s="146" t="s">
        <v>566</v>
      </c>
      <c r="B43" s="146" t="s">
        <v>567</v>
      </c>
      <c r="C43" s="146" t="s">
        <v>681</v>
      </c>
      <c r="D43" s="146" t="s">
        <v>682</v>
      </c>
      <c r="E43" s="146" t="s">
        <v>63</v>
      </c>
      <c r="F43" s="146" t="s">
        <v>664</v>
      </c>
      <c r="G43" s="146" t="s">
        <v>71</v>
      </c>
      <c r="H43" s="146" t="s">
        <v>261</v>
      </c>
      <c r="I43" s="147">
        <v>1653.24</v>
      </c>
      <c r="J43" s="147">
        <v>38.51</v>
      </c>
      <c r="K43" s="115" t="s">
        <v>63</v>
      </c>
      <c r="L43" s="115">
        <v>1</v>
      </c>
      <c r="M43" s="115">
        <v>1</v>
      </c>
      <c r="N43" s="115" t="s">
        <v>63</v>
      </c>
      <c r="O43" s="84">
        <v>28</v>
      </c>
      <c r="P43" s="118">
        <v>0.06</v>
      </c>
      <c r="Q43" s="119">
        <v>40.47</v>
      </c>
      <c r="R43" s="87">
        <f t="shared" si="14"/>
        <v>40.53</v>
      </c>
      <c r="S43" s="204">
        <f t="shared" si="15"/>
        <v>1612.71</v>
      </c>
      <c r="T43" s="133">
        <v>1653.24</v>
      </c>
      <c r="U43" s="42">
        <f t="shared" si="13"/>
        <v>148.7916</v>
      </c>
      <c r="V43" s="115">
        <v>1</v>
      </c>
      <c r="W43" s="115">
        <v>1</v>
      </c>
      <c r="X43" s="116">
        <v>12</v>
      </c>
      <c r="Y43" s="117">
        <f t="shared" si="16"/>
        <v>0.72</v>
      </c>
      <c r="Z43" s="117">
        <f t="shared" si="17"/>
        <v>485.64</v>
      </c>
      <c r="AA43" s="117">
        <f t="shared" si="18"/>
        <v>486.36</v>
      </c>
      <c r="AB43" s="89">
        <f t="shared" si="19"/>
        <v>19352.52</v>
      </c>
      <c r="AC43" s="89">
        <f t="shared" si="20"/>
        <v>1785.4991999999997</v>
      </c>
      <c r="AD43" s="89">
        <f t="shared" si="21"/>
        <v>19838.88</v>
      </c>
      <c r="AE43" s="88">
        <v>5</v>
      </c>
      <c r="AF43" s="90" t="s">
        <v>71</v>
      </c>
      <c r="AG43" s="52" t="s">
        <v>72</v>
      </c>
    </row>
    <row r="44" spans="1:33" s="45" customFormat="1" ht="24.75" customHeight="1">
      <c r="A44" s="146" t="s">
        <v>265</v>
      </c>
      <c r="B44" s="146" t="s">
        <v>266</v>
      </c>
      <c r="C44" s="146" t="s">
        <v>659</v>
      </c>
      <c r="D44" s="146" t="s">
        <v>691</v>
      </c>
      <c r="E44" s="146" t="s">
        <v>63</v>
      </c>
      <c r="F44" s="146" t="s">
        <v>661</v>
      </c>
      <c r="G44" s="146" t="s">
        <v>76</v>
      </c>
      <c r="H44" s="146" t="s">
        <v>242</v>
      </c>
      <c r="I44" s="147">
        <v>1653.24</v>
      </c>
      <c r="J44" s="147">
        <v>38.51</v>
      </c>
      <c r="K44" s="115" t="s">
        <v>63</v>
      </c>
      <c r="L44" s="115">
        <v>1</v>
      </c>
      <c r="M44" s="115">
        <v>1</v>
      </c>
      <c r="N44" s="115" t="s">
        <v>63</v>
      </c>
      <c r="O44" s="84">
        <v>29</v>
      </c>
      <c r="P44" s="118">
        <v>0.06</v>
      </c>
      <c r="Q44" s="119">
        <v>40.47</v>
      </c>
      <c r="R44" s="87">
        <f t="shared" si="14"/>
        <v>40.53</v>
      </c>
      <c r="S44" s="204">
        <f t="shared" si="15"/>
        <v>1612.71</v>
      </c>
      <c r="T44" s="133">
        <v>1653.24</v>
      </c>
      <c r="U44" s="42">
        <f t="shared" si="13"/>
        <v>148.7916</v>
      </c>
      <c r="V44" s="115">
        <v>1</v>
      </c>
      <c r="W44" s="115">
        <v>1</v>
      </c>
      <c r="X44" s="116">
        <v>12</v>
      </c>
      <c r="Y44" s="117">
        <f t="shared" si="16"/>
        <v>0.72</v>
      </c>
      <c r="Z44" s="117">
        <f t="shared" si="17"/>
        <v>485.64</v>
      </c>
      <c r="AA44" s="117">
        <f t="shared" si="18"/>
        <v>486.36</v>
      </c>
      <c r="AB44" s="89">
        <f t="shared" si="19"/>
        <v>19352.52</v>
      </c>
      <c r="AC44" s="89">
        <f t="shared" si="20"/>
        <v>1785.4991999999997</v>
      </c>
      <c r="AD44" s="89">
        <f t="shared" si="21"/>
        <v>19838.88</v>
      </c>
      <c r="AE44" s="88">
        <v>6</v>
      </c>
      <c r="AF44" s="90" t="s">
        <v>76</v>
      </c>
      <c r="AG44" s="52" t="s">
        <v>73</v>
      </c>
    </row>
    <row r="45" spans="1:33" s="45" customFormat="1" ht="24.75" customHeight="1">
      <c r="A45" s="146" t="s">
        <v>617</v>
      </c>
      <c r="B45" s="146" t="s">
        <v>618</v>
      </c>
      <c r="C45" s="146" t="s">
        <v>675</v>
      </c>
      <c r="D45" s="146" t="s">
        <v>676</v>
      </c>
      <c r="E45" s="146" t="s">
        <v>63</v>
      </c>
      <c r="F45" s="146" t="s">
        <v>661</v>
      </c>
      <c r="G45" s="146" t="s">
        <v>74</v>
      </c>
      <c r="H45" s="146" t="s">
        <v>353</v>
      </c>
      <c r="I45" s="147">
        <v>1655.94</v>
      </c>
      <c r="J45" s="147">
        <v>38.21</v>
      </c>
      <c r="K45" s="115" t="s">
        <v>63</v>
      </c>
      <c r="L45" s="115">
        <v>1</v>
      </c>
      <c r="M45" s="115">
        <v>1</v>
      </c>
      <c r="N45" s="115" t="s">
        <v>63</v>
      </c>
      <c r="O45" s="84">
        <v>30</v>
      </c>
      <c r="P45" s="118">
        <v>0.06</v>
      </c>
      <c r="Q45" s="119">
        <v>40.47</v>
      </c>
      <c r="R45" s="87">
        <f t="shared" si="14"/>
        <v>40.53</v>
      </c>
      <c r="S45" s="204">
        <f t="shared" si="15"/>
        <v>1615.41</v>
      </c>
      <c r="T45" s="182">
        <v>1655.94</v>
      </c>
      <c r="U45" s="42">
        <f t="shared" si="13"/>
        <v>149.0346</v>
      </c>
      <c r="V45" s="115">
        <v>1</v>
      </c>
      <c r="W45" s="115">
        <v>1</v>
      </c>
      <c r="X45" s="116">
        <v>12</v>
      </c>
      <c r="Y45" s="117">
        <f t="shared" si="16"/>
        <v>0.72</v>
      </c>
      <c r="Z45" s="117">
        <f t="shared" si="17"/>
        <v>485.64</v>
      </c>
      <c r="AA45" s="117">
        <f t="shared" si="18"/>
        <v>486.36</v>
      </c>
      <c r="AB45" s="89">
        <f t="shared" si="19"/>
        <v>19384.920000000002</v>
      </c>
      <c r="AC45" s="89">
        <f t="shared" si="20"/>
        <v>1788.4152000000001</v>
      </c>
      <c r="AD45" s="89">
        <f t="shared" si="21"/>
        <v>19871.28</v>
      </c>
      <c r="AE45" s="88">
        <v>7</v>
      </c>
      <c r="AF45" s="90" t="s">
        <v>74</v>
      </c>
      <c r="AG45" s="52" t="s">
        <v>75</v>
      </c>
    </row>
    <row r="46" spans="1:33" s="45" customFormat="1" ht="24.75" customHeight="1">
      <c r="A46" s="146" t="s">
        <v>568</v>
      </c>
      <c r="B46" s="146" t="s">
        <v>569</v>
      </c>
      <c r="C46" s="146" t="s">
        <v>685</v>
      </c>
      <c r="D46" s="146" t="s">
        <v>686</v>
      </c>
      <c r="E46" s="146" t="s">
        <v>63</v>
      </c>
      <c r="F46" s="146" t="s">
        <v>664</v>
      </c>
      <c r="G46" s="146" t="s">
        <v>67</v>
      </c>
      <c r="H46" s="146" t="s">
        <v>375</v>
      </c>
      <c r="I46" s="147">
        <v>1653.24</v>
      </c>
      <c r="J46" s="147">
        <v>38.51</v>
      </c>
      <c r="K46" s="115" t="s">
        <v>63</v>
      </c>
      <c r="L46" s="115">
        <v>1</v>
      </c>
      <c r="M46" s="115">
        <v>1</v>
      </c>
      <c r="N46" s="115" t="s">
        <v>63</v>
      </c>
      <c r="O46" s="84">
        <v>31</v>
      </c>
      <c r="P46" s="118">
        <v>0.06</v>
      </c>
      <c r="Q46" s="119">
        <v>40.47</v>
      </c>
      <c r="R46" s="87">
        <f aca="true" t="shared" si="22" ref="R46:R51">SUM(P46:Q46)</f>
        <v>40.53</v>
      </c>
      <c r="S46" s="204">
        <f t="shared" si="15"/>
        <v>1612.71</v>
      </c>
      <c r="T46" s="133">
        <v>1653.24</v>
      </c>
      <c r="U46" s="42">
        <f t="shared" si="13"/>
        <v>148.7916</v>
      </c>
      <c r="V46" s="115">
        <v>1</v>
      </c>
      <c r="W46" s="115">
        <v>1</v>
      </c>
      <c r="X46" s="116">
        <v>12</v>
      </c>
      <c r="Y46" s="117">
        <f aca="true" t="shared" si="23" ref="Y46:Y51">(P46*X46)</f>
        <v>0.72</v>
      </c>
      <c r="Z46" s="117">
        <f aca="true" t="shared" si="24" ref="Z46:Z51">(Q46*X46)</f>
        <v>485.64</v>
      </c>
      <c r="AA46" s="117">
        <f aca="true" t="shared" si="25" ref="AA46:AA51">(R46*X46)</f>
        <v>486.36</v>
      </c>
      <c r="AB46" s="89">
        <f aca="true" t="shared" si="26" ref="AB46:AB51">(S46*X46)</f>
        <v>19352.52</v>
      </c>
      <c r="AC46" s="89">
        <f aca="true" t="shared" si="27" ref="AC46:AC51">(U46*X46)</f>
        <v>1785.4991999999997</v>
      </c>
      <c r="AD46" s="89">
        <f aca="true" t="shared" si="28" ref="AD46:AD51">(T46*X46)</f>
        <v>19838.88</v>
      </c>
      <c r="AE46" s="88">
        <v>8</v>
      </c>
      <c r="AF46" s="90" t="s">
        <v>67</v>
      </c>
      <c r="AG46" s="52" t="s">
        <v>77</v>
      </c>
    </row>
    <row r="47" spans="1:33" s="45" customFormat="1" ht="24.75" customHeight="1">
      <c r="A47" s="79" t="s">
        <v>677</v>
      </c>
      <c r="B47" s="79" t="s">
        <v>678</v>
      </c>
      <c r="C47" s="79" t="s">
        <v>679</v>
      </c>
      <c r="D47" s="79" t="s">
        <v>680</v>
      </c>
      <c r="E47" s="79" t="s">
        <v>63</v>
      </c>
      <c r="F47" s="79" t="s">
        <v>661</v>
      </c>
      <c r="G47" s="79" t="s">
        <v>570</v>
      </c>
      <c r="H47" s="79" t="s">
        <v>209</v>
      </c>
      <c r="I47" s="78">
        <v>1653.24</v>
      </c>
      <c r="K47" s="115" t="s">
        <v>63</v>
      </c>
      <c r="L47" s="115">
        <v>1</v>
      </c>
      <c r="M47" s="115">
        <v>1</v>
      </c>
      <c r="N47" s="115" t="s">
        <v>63</v>
      </c>
      <c r="O47" s="84">
        <v>32</v>
      </c>
      <c r="P47" s="118">
        <v>0.06</v>
      </c>
      <c r="Q47" s="119">
        <v>40.47</v>
      </c>
      <c r="R47" s="87">
        <f t="shared" si="22"/>
        <v>40.53</v>
      </c>
      <c r="S47" s="204">
        <f aca="true" t="shared" si="29" ref="S47:S52">(T47-R47)</f>
        <v>1612.71</v>
      </c>
      <c r="T47" s="133">
        <v>1653.24</v>
      </c>
      <c r="U47" s="42">
        <f t="shared" si="13"/>
        <v>148.7916</v>
      </c>
      <c r="V47" s="115">
        <v>1</v>
      </c>
      <c r="W47" s="115">
        <v>1</v>
      </c>
      <c r="X47" s="116">
        <v>12</v>
      </c>
      <c r="Y47" s="117">
        <f t="shared" si="23"/>
        <v>0.72</v>
      </c>
      <c r="Z47" s="117">
        <f t="shared" si="24"/>
        <v>485.64</v>
      </c>
      <c r="AA47" s="117">
        <f t="shared" si="25"/>
        <v>486.36</v>
      </c>
      <c r="AB47" s="89">
        <f t="shared" si="26"/>
        <v>19352.52</v>
      </c>
      <c r="AC47" s="89">
        <f t="shared" si="27"/>
        <v>1785.4991999999997</v>
      </c>
      <c r="AD47" s="89">
        <f t="shared" si="28"/>
        <v>19838.88</v>
      </c>
      <c r="AE47" s="88">
        <v>9</v>
      </c>
      <c r="AF47" s="90" t="s">
        <v>570</v>
      </c>
      <c r="AG47" s="52" t="s">
        <v>78</v>
      </c>
    </row>
    <row r="48" spans="1:33" s="45" customFormat="1" ht="24.75" customHeight="1">
      <c r="A48" s="79" t="s">
        <v>640</v>
      </c>
      <c r="B48" s="79" t="s">
        <v>641</v>
      </c>
      <c r="C48" s="79" t="s">
        <v>669</v>
      </c>
      <c r="D48" s="79" t="s">
        <v>670</v>
      </c>
      <c r="E48" s="79" t="s">
        <v>63</v>
      </c>
      <c r="F48" s="79" t="s">
        <v>661</v>
      </c>
      <c r="G48" s="79" t="s">
        <v>571</v>
      </c>
      <c r="H48" s="79" t="s">
        <v>235</v>
      </c>
      <c r="I48" s="78">
        <v>1653.24</v>
      </c>
      <c r="K48" s="115" t="s">
        <v>63</v>
      </c>
      <c r="L48" s="115">
        <v>1</v>
      </c>
      <c r="M48" s="115">
        <v>1</v>
      </c>
      <c r="N48" s="115" t="s">
        <v>63</v>
      </c>
      <c r="O48" s="84">
        <v>33</v>
      </c>
      <c r="P48" s="118">
        <v>0.06</v>
      </c>
      <c r="Q48" s="119">
        <v>40.47</v>
      </c>
      <c r="R48" s="87">
        <f t="shared" si="22"/>
        <v>40.53</v>
      </c>
      <c r="S48" s="204">
        <f t="shared" si="29"/>
        <v>1612.71</v>
      </c>
      <c r="T48" s="133">
        <v>1653.24</v>
      </c>
      <c r="U48" s="42">
        <f t="shared" si="13"/>
        <v>148.7916</v>
      </c>
      <c r="V48" s="115">
        <v>1</v>
      </c>
      <c r="W48" s="115">
        <v>1</v>
      </c>
      <c r="X48" s="116">
        <v>12</v>
      </c>
      <c r="Y48" s="117">
        <f t="shared" si="23"/>
        <v>0.72</v>
      </c>
      <c r="Z48" s="117">
        <f t="shared" si="24"/>
        <v>485.64</v>
      </c>
      <c r="AA48" s="117">
        <f t="shared" si="25"/>
        <v>486.36</v>
      </c>
      <c r="AB48" s="89">
        <f t="shared" si="26"/>
        <v>19352.52</v>
      </c>
      <c r="AC48" s="89">
        <f t="shared" si="27"/>
        <v>1785.4991999999997</v>
      </c>
      <c r="AD48" s="89">
        <f t="shared" si="28"/>
        <v>19838.88</v>
      </c>
      <c r="AE48" s="88">
        <v>10</v>
      </c>
      <c r="AF48" s="90" t="s">
        <v>571</v>
      </c>
      <c r="AG48" s="52" t="s">
        <v>79</v>
      </c>
    </row>
    <row r="49" spans="1:33" s="45" customFormat="1" ht="24.75" customHeight="1">
      <c r="A49" s="146" t="s">
        <v>510</v>
      </c>
      <c r="B49" s="146" t="s">
        <v>692</v>
      </c>
      <c r="C49" s="146" t="s">
        <v>693</v>
      </c>
      <c r="D49" s="146" t="s">
        <v>694</v>
      </c>
      <c r="E49" s="146" t="s">
        <v>63</v>
      </c>
      <c r="F49" s="146" t="s">
        <v>661</v>
      </c>
      <c r="G49" s="146" t="s">
        <v>572</v>
      </c>
      <c r="H49" s="146" t="s">
        <v>261</v>
      </c>
      <c r="I49" s="147">
        <v>1653.24</v>
      </c>
      <c r="J49" s="177">
        <v>38.51</v>
      </c>
      <c r="K49" s="115" t="s">
        <v>63</v>
      </c>
      <c r="L49" s="115">
        <v>1</v>
      </c>
      <c r="M49" s="115">
        <v>1</v>
      </c>
      <c r="N49" s="115" t="s">
        <v>63</v>
      </c>
      <c r="O49" s="84">
        <v>34</v>
      </c>
      <c r="P49" s="118">
        <v>0.06</v>
      </c>
      <c r="Q49" s="119">
        <v>40.47</v>
      </c>
      <c r="R49" s="87">
        <f t="shared" si="22"/>
        <v>40.53</v>
      </c>
      <c r="S49" s="204">
        <f t="shared" si="29"/>
        <v>1612.71</v>
      </c>
      <c r="T49" s="133">
        <v>1653.24</v>
      </c>
      <c r="U49" s="42">
        <f t="shared" si="13"/>
        <v>148.7916</v>
      </c>
      <c r="V49" s="115">
        <v>1</v>
      </c>
      <c r="W49" s="115">
        <v>1</v>
      </c>
      <c r="X49" s="116">
        <v>12</v>
      </c>
      <c r="Y49" s="117">
        <f t="shared" si="23"/>
        <v>0.72</v>
      </c>
      <c r="Z49" s="117">
        <f t="shared" si="24"/>
        <v>485.64</v>
      </c>
      <c r="AA49" s="117">
        <f t="shared" si="25"/>
        <v>486.36</v>
      </c>
      <c r="AB49" s="89">
        <f t="shared" si="26"/>
        <v>19352.52</v>
      </c>
      <c r="AC49" s="89">
        <f t="shared" si="27"/>
        <v>1785.4991999999997</v>
      </c>
      <c r="AD49" s="89">
        <f t="shared" si="28"/>
        <v>19838.88</v>
      </c>
      <c r="AE49" s="88">
        <v>11</v>
      </c>
      <c r="AF49" s="90" t="s">
        <v>572</v>
      </c>
      <c r="AG49" s="52" t="s">
        <v>80</v>
      </c>
    </row>
    <row r="50" spans="1:33" s="45" customFormat="1" ht="24" customHeight="1">
      <c r="A50" s="79" t="s">
        <v>573</v>
      </c>
      <c r="B50" s="79" t="s">
        <v>574</v>
      </c>
      <c r="C50" s="79" t="s">
        <v>683</v>
      </c>
      <c r="D50" s="79" t="s">
        <v>684</v>
      </c>
      <c r="E50" s="79" t="s">
        <v>63</v>
      </c>
      <c r="F50" s="79" t="s">
        <v>664</v>
      </c>
      <c r="G50" s="79" t="s">
        <v>575</v>
      </c>
      <c r="H50" s="79" t="s">
        <v>203</v>
      </c>
      <c r="I50" s="78">
        <v>1653.24</v>
      </c>
      <c r="J50" s="178"/>
      <c r="K50" s="115" t="s">
        <v>63</v>
      </c>
      <c r="L50" s="115">
        <v>1</v>
      </c>
      <c r="M50" s="115">
        <v>1</v>
      </c>
      <c r="N50" s="115" t="s">
        <v>63</v>
      </c>
      <c r="O50" s="84">
        <v>35</v>
      </c>
      <c r="P50" s="118">
        <v>0.06</v>
      </c>
      <c r="Q50" s="119">
        <v>40.47</v>
      </c>
      <c r="R50" s="87">
        <f t="shared" si="22"/>
        <v>40.53</v>
      </c>
      <c r="S50" s="204">
        <f t="shared" si="29"/>
        <v>1612.71</v>
      </c>
      <c r="T50" s="133">
        <v>1653.24</v>
      </c>
      <c r="U50" s="42">
        <f t="shared" si="13"/>
        <v>148.7916</v>
      </c>
      <c r="V50" s="115">
        <v>1</v>
      </c>
      <c r="W50" s="115">
        <v>1</v>
      </c>
      <c r="X50" s="116">
        <v>12</v>
      </c>
      <c r="Y50" s="117">
        <f t="shared" si="23"/>
        <v>0.72</v>
      </c>
      <c r="Z50" s="117">
        <f t="shared" si="24"/>
        <v>485.64</v>
      </c>
      <c r="AA50" s="117">
        <f t="shared" si="25"/>
        <v>486.36</v>
      </c>
      <c r="AB50" s="89">
        <f t="shared" si="26"/>
        <v>19352.52</v>
      </c>
      <c r="AC50" s="89">
        <f t="shared" si="27"/>
        <v>1785.4991999999997</v>
      </c>
      <c r="AD50" s="89">
        <f t="shared" si="28"/>
        <v>19838.88</v>
      </c>
      <c r="AE50" s="88">
        <v>12</v>
      </c>
      <c r="AF50" s="90" t="s">
        <v>575</v>
      </c>
      <c r="AG50" s="170" t="s">
        <v>68</v>
      </c>
    </row>
    <row r="51" spans="1:33" ht="18.75" customHeight="1">
      <c r="A51" s="146" t="s">
        <v>382</v>
      </c>
      <c r="B51" s="146" t="s">
        <v>383</v>
      </c>
      <c r="C51" s="146" t="s">
        <v>696</v>
      </c>
      <c r="D51" s="146" t="s">
        <v>697</v>
      </c>
      <c r="E51" s="146" t="s">
        <v>63</v>
      </c>
      <c r="F51" s="146" t="s">
        <v>664</v>
      </c>
      <c r="G51" s="146" t="s">
        <v>577</v>
      </c>
      <c r="H51" s="146" t="s">
        <v>578</v>
      </c>
      <c r="I51" s="147">
        <v>1662.87</v>
      </c>
      <c r="J51" s="177">
        <v>38.2</v>
      </c>
      <c r="K51" s="115" t="s">
        <v>63</v>
      </c>
      <c r="L51" s="115">
        <v>1</v>
      </c>
      <c r="M51" s="115">
        <v>1</v>
      </c>
      <c r="N51" s="115" t="s">
        <v>63</v>
      </c>
      <c r="O51" s="84">
        <v>36</v>
      </c>
      <c r="P51" s="118">
        <v>0.06</v>
      </c>
      <c r="Q51" s="119">
        <v>40.47</v>
      </c>
      <c r="R51" s="87">
        <f t="shared" si="22"/>
        <v>40.53</v>
      </c>
      <c r="S51" s="204">
        <f t="shared" si="29"/>
        <v>1622.34</v>
      </c>
      <c r="T51" s="182">
        <v>1662.87</v>
      </c>
      <c r="U51" s="42">
        <f t="shared" si="13"/>
        <v>149.6583</v>
      </c>
      <c r="V51" s="115">
        <v>1</v>
      </c>
      <c r="W51" s="115">
        <v>1</v>
      </c>
      <c r="X51" s="116">
        <v>12</v>
      </c>
      <c r="Y51" s="117">
        <f t="shared" si="23"/>
        <v>0.72</v>
      </c>
      <c r="Z51" s="117">
        <f t="shared" si="24"/>
        <v>485.64</v>
      </c>
      <c r="AA51" s="117">
        <f t="shared" si="25"/>
        <v>486.36</v>
      </c>
      <c r="AB51" s="89">
        <f t="shared" si="26"/>
        <v>19468.079999999998</v>
      </c>
      <c r="AC51" s="89">
        <f t="shared" si="27"/>
        <v>1795.8996</v>
      </c>
      <c r="AD51" s="89">
        <f t="shared" si="28"/>
        <v>19954.44</v>
      </c>
      <c r="AE51" s="88">
        <v>13</v>
      </c>
      <c r="AF51" s="90" t="s">
        <v>577</v>
      </c>
      <c r="AG51" s="170" t="s">
        <v>591</v>
      </c>
    </row>
    <row r="52" spans="1:33" ht="18.75" customHeight="1">
      <c r="A52" s="146" t="s">
        <v>621</v>
      </c>
      <c r="B52" s="146" t="s">
        <v>622</v>
      </c>
      <c r="C52" s="146" t="s">
        <v>671</v>
      </c>
      <c r="D52" s="146" t="s">
        <v>672</v>
      </c>
      <c r="E52" s="146" t="s">
        <v>63</v>
      </c>
      <c r="F52" s="146" t="s">
        <v>673</v>
      </c>
      <c r="G52" s="146" t="s">
        <v>674</v>
      </c>
      <c r="H52" s="146" t="s">
        <v>578</v>
      </c>
      <c r="I52" s="147">
        <v>1653.3</v>
      </c>
      <c r="J52" s="177">
        <v>38.51</v>
      </c>
      <c r="K52" s="115" t="s">
        <v>63</v>
      </c>
      <c r="L52" s="115">
        <v>1</v>
      </c>
      <c r="M52" s="115">
        <v>1</v>
      </c>
      <c r="N52" s="115" t="s">
        <v>63</v>
      </c>
      <c r="O52" s="84">
        <v>37</v>
      </c>
      <c r="P52" s="118">
        <v>0.06</v>
      </c>
      <c r="Q52" s="119">
        <v>40.47</v>
      </c>
      <c r="R52" s="87">
        <f>SUM(P52:Q52)</f>
        <v>40.53</v>
      </c>
      <c r="S52" s="204">
        <f t="shared" si="29"/>
        <v>1612.77</v>
      </c>
      <c r="T52" s="182">
        <v>1653.3</v>
      </c>
      <c r="U52" s="42">
        <f t="shared" si="13"/>
        <v>148.797</v>
      </c>
      <c r="V52" s="115">
        <v>1</v>
      </c>
      <c r="W52" s="115">
        <v>1</v>
      </c>
      <c r="X52" s="116">
        <v>12</v>
      </c>
      <c r="Y52" s="117">
        <f>(P52*X52)</f>
        <v>0.72</v>
      </c>
      <c r="Z52" s="117">
        <f>(Q52*X52)</f>
        <v>485.64</v>
      </c>
      <c r="AA52" s="117">
        <f>(R52*X52)</f>
        <v>486.36</v>
      </c>
      <c r="AB52" s="89">
        <f>(S52*X52)</f>
        <v>19353.239999999998</v>
      </c>
      <c r="AC52" s="89">
        <f>(U52*X52)</f>
        <v>1785.5639999999999</v>
      </c>
      <c r="AD52" s="89">
        <f>(T52*X52)</f>
        <v>19839.6</v>
      </c>
      <c r="AE52" s="88">
        <v>14</v>
      </c>
      <c r="AF52" s="90"/>
      <c r="AG52" s="170" t="s">
        <v>1052</v>
      </c>
    </row>
    <row r="53" spans="1:33" s="24" customFormat="1" ht="24.75" customHeight="1">
      <c r="A53" s="146" t="s">
        <v>950</v>
      </c>
      <c r="B53" s="152" t="s">
        <v>951</v>
      </c>
      <c r="C53" s="146" t="s">
        <v>952</v>
      </c>
      <c r="D53" s="146" t="s">
        <v>953</v>
      </c>
      <c r="E53" s="146" t="s">
        <v>135</v>
      </c>
      <c r="F53" s="146" t="s">
        <v>664</v>
      </c>
      <c r="G53" s="146" t="s">
        <v>954</v>
      </c>
      <c r="H53" s="146" t="s">
        <v>209</v>
      </c>
      <c r="I53" s="147">
        <v>1653.28</v>
      </c>
      <c r="J53" s="147">
        <v>38.51</v>
      </c>
      <c r="K53" s="115" t="s">
        <v>63</v>
      </c>
      <c r="L53" s="115">
        <v>1</v>
      </c>
      <c r="M53" s="115">
        <v>1</v>
      </c>
      <c r="N53" s="115" t="s">
        <v>63</v>
      </c>
      <c r="O53" s="44">
        <v>149</v>
      </c>
      <c r="P53" s="118">
        <v>0.06</v>
      </c>
      <c r="Q53" s="48">
        <v>23.95</v>
      </c>
      <c r="R53" s="49">
        <f>SUM(P53:Q53)</f>
        <v>24.009999999999998</v>
      </c>
      <c r="S53" s="201">
        <f>(T53-R53)</f>
        <v>1629.27</v>
      </c>
      <c r="T53" s="216">
        <v>1653.28</v>
      </c>
      <c r="U53" s="42">
        <f t="shared" si="13"/>
        <v>148.7952</v>
      </c>
      <c r="V53" s="44">
        <v>1</v>
      </c>
      <c r="W53" s="44">
        <v>1</v>
      </c>
      <c r="X53" s="46">
        <v>12</v>
      </c>
      <c r="Y53" s="42">
        <f>(P53*X53)</f>
        <v>0.72</v>
      </c>
      <c r="Z53" s="42">
        <f>(Q53*X53)</f>
        <v>287.4</v>
      </c>
      <c r="AA53" s="42">
        <f>(R53*X53)</f>
        <v>288.12</v>
      </c>
      <c r="AB53" s="42">
        <f>(S53*X53)</f>
        <v>19551.239999999998</v>
      </c>
      <c r="AC53" s="42">
        <f>(U53*X53)</f>
        <v>1785.5423999999998</v>
      </c>
      <c r="AD53" s="42">
        <f>(T53*X53)</f>
        <v>19839.36</v>
      </c>
      <c r="AE53" s="46">
        <v>15</v>
      </c>
      <c r="AF53" s="228"/>
      <c r="AG53" s="270" t="s">
        <v>1054</v>
      </c>
    </row>
    <row r="54" spans="9:33" s="45" customFormat="1" ht="18.75" customHeight="1">
      <c r="I54" s="175">
        <f>SUM(I39:I52)</f>
        <v>23169.600000000002</v>
      </c>
      <c r="J54" s="179"/>
      <c r="K54" s="113" t="s">
        <v>63</v>
      </c>
      <c r="L54" s="66">
        <f>SUM(L39:L53)</f>
        <v>15</v>
      </c>
      <c r="M54" s="66">
        <f>SUM(M39:M53)</f>
        <v>15</v>
      </c>
      <c r="N54" s="113" t="s">
        <v>63</v>
      </c>
      <c r="O54" s="66"/>
      <c r="P54" s="74">
        <f aca="true" t="shared" si="30" ref="P54:W54">SUM(P39:P53)</f>
        <v>0.9000000000000004</v>
      </c>
      <c r="Q54" s="74">
        <f t="shared" si="30"/>
        <v>590.5300000000002</v>
      </c>
      <c r="R54" s="74">
        <f t="shared" si="30"/>
        <v>591.4299999999998</v>
      </c>
      <c r="S54" s="74">
        <f t="shared" si="30"/>
        <v>24231.449999999997</v>
      </c>
      <c r="T54" s="74">
        <f t="shared" si="30"/>
        <v>24822.88</v>
      </c>
      <c r="U54" s="74">
        <f t="shared" si="30"/>
        <v>2234.0592</v>
      </c>
      <c r="V54" s="66">
        <f t="shared" si="30"/>
        <v>15</v>
      </c>
      <c r="W54" s="66">
        <f t="shared" si="30"/>
        <v>15</v>
      </c>
      <c r="X54" s="66">
        <v>12</v>
      </c>
      <c r="Y54" s="74">
        <f>SUM(Y39:Y53)</f>
        <v>10.8</v>
      </c>
      <c r="Z54" s="180">
        <f>(Q54*X54)</f>
        <v>7086.360000000002</v>
      </c>
      <c r="AA54" s="180">
        <f>(R54*X54)</f>
        <v>7097.159999999998</v>
      </c>
      <c r="AB54" s="180">
        <f>(S54*X54)</f>
        <v>290777.39999999997</v>
      </c>
      <c r="AC54" s="180">
        <f>(U54*X54)</f>
        <v>26808.710400000004</v>
      </c>
      <c r="AD54" s="180">
        <f>(T54*X54)</f>
        <v>297874.56</v>
      </c>
      <c r="AE54" s="66">
        <v>15</v>
      </c>
      <c r="AF54" s="71"/>
      <c r="AG54" s="73"/>
    </row>
    <row r="55" spans="1:33" s="45" customFormat="1" ht="16.5" customHeight="1">
      <c r="A55" s="146"/>
      <c r="B55" s="146"/>
      <c r="C55" s="146"/>
      <c r="D55" s="146"/>
      <c r="E55" s="146"/>
      <c r="F55" s="146"/>
      <c r="G55" s="146"/>
      <c r="H55" s="146"/>
      <c r="I55" s="147"/>
      <c r="J55" s="177"/>
      <c r="K55" s="23"/>
      <c r="L55" s="23"/>
      <c r="M55" s="23"/>
      <c r="N55" s="23"/>
      <c r="O55" s="23"/>
      <c r="P55" s="53"/>
      <c r="Q55" s="53"/>
      <c r="R55" s="54"/>
      <c r="S55" s="205"/>
      <c r="T55" s="50"/>
      <c r="U55" s="47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</row>
    <row r="56" spans="1:33" s="45" customFormat="1" ht="24.75" customHeight="1">
      <c r="A56" s="146" t="s">
        <v>281</v>
      </c>
      <c r="B56" s="146" t="s">
        <v>282</v>
      </c>
      <c r="C56" s="146" t="s">
        <v>659</v>
      </c>
      <c r="D56" s="146" t="s">
        <v>660</v>
      </c>
      <c r="E56" s="146" t="s">
        <v>552</v>
      </c>
      <c r="F56" s="146" t="s">
        <v>661</v>
      </c>
      <c r="G56" s="146" t="s">
        <v>82</v>
      </c>
      <c r="H56" s="146" t="s">
        <v>253</v>
      </c>
      <c r="I56" s="147">
        <v>1551.92</v>
      </c>
      <c r="J56" s="177">
        <v>36.53</v>
      </c>
      <c r="K56" s="44" t="s">
        <v>81</v>
      </c>
      <c r="L56" s="44">
        <v>1</v>
      </c>
      <c r="M56" s="44">
        <v>1</v>
      </c>
      <c r="N56" s="44" t="s">
        <v>81</v>
      </c>
      <c r="O56" s="44">
        <v>38</v>
      </c>
      <c r="P56" s="47">
        <v>0.06</v>
      </c>
      <c r="Q56" s="48">
        <v>40.47</v>
      </c>
      <c r="R56" s="49">
        <f>SUM(P56:Q56)</f>
        <v>40.53</v>
      </c>
      <c r="S56" s="206">
        <v>1554.92</v>
      </c>
      <c r="T56" s="182">
        <v>1551.92</v>
      </c>
      <c r="U56" s="42">
        <f>0.09*(T56)</f>
        <v>139.6728</v>
      </c>
      <c r="V56" s="44">
        <v>1</v>
      </c>
      <c r="W56" s="44">
        <v>1</v>
      </c>
      <c r="X56" s="46">
        <v>12</v>
      </c>
      <c r="Y56" s="42">
        <f>(P56*X56)</f>
        <v>0.72</v>
      </c>
      <c r="Z56" s="42">
        <f>(Q56*X56)</f>
        <v>485.64</v>
      </c>
      <c r="AA56" s="42">
        <f>(R56*X56)</f>
        <v>486.36</v>
      </c>
      <c r="AB56" s="42">
        <f>(S56*X56)</f>
        <v>18659.04</v>
      </c>
      <c r="AC56" s="42">
        <f>(U56*X56)</f>
        <v>1676.0736</v>
      </c>
      <c r="AD56" s="42">
        <f>(T56*X56)</f>
        <v>18623.04</v>
      </c>
      <c r="AE56" s="46">
        <v>1</v>
      </c>
      <c r="AF56" s="8" t="s">
        <v>82</v>
      </c>
      <c r="AG56" s="52" t="s">
        <v>83</v>
      </c>
    </row>
    <row r="57" spans="1:33" s="45" customFormat="1" ht="24.75" customHeight="1">
      <c r="A57" s="146" t="s">
        <v>553</v>
      </c>
      <c r="B57" s="146" t="s">
        <v>554</v>
      </c>
      <c r="C57" s="146" t="s">
        <v>662</v>
      </c>
      <c r="D57" s="146" t="s">
        <v>663</v>
      </c>
      <c r="E57" s="146" t="s">
        <v>552</v>
      </c>
      <c r="F57" s="146" t="s">
        <v>664</v>
      </c>
      <c r="G57" s="146" t="s">
        <v>84</v>
      </c>
      <c r="H57" s="146" t="s">
        <v>555</v>
      </c>
      <c r="I57" s="147">
        <v>1541.1</v>
      </c>
      <c r="J57" s="177">
        <v>36.53</v>
      </c>
      <c r="K57" s="44" t="s">
        <v>81</v>
      </c>
      <c r="L57" s="44">
        <v>1</v>
      </c>
      <c r="M57" s="44">
        <v>1</v>
      </c>
      <c r="N57" s="44" t="s">
        <v>81</v>
      </c>
      <c r="O57" s="44">
        <v>39</v>
      </c>
      <c r="P57" s="47">
        <v>0.06</v>
      </c>
      <c r="Q57" s="48">
        <v>40.47</v>
      </c>
      <c r="R57" s="49">
        <f>SUM(P57:Q57)</f>
        <v>40.53</v>
      </c>
      <c r="S57" s="206">
        <v>1541.1</v>
      </c>
      <c r="T57" s="182">
        <v>1541.1</v>
      </c>
      <c r="U57" s="42">
        <f>0.09*(T57)</f>
        <v>138.69899999999998</v>
      </c>
      <c r="V57" s="44">
        <v>1</v>
      </c>
      <c r="W57" s="44">
        <v>1</v>
      </c>
      <c r="X57" s="46">
        <v>12</v>
      </c>
      <c r="Y57" s="42">
        <f>(P57*X57)</f>
        <v>0.72</v>
      </c>
      <c r="Z57" s="42">
        <f>(Q57*X57)</f>
        <v>485.64</v>
      </c>
      <c r="AA57" s="42">
        <f>(R57*X57)</f>
        <v>486.36</v>
      </c>
      <c r="AB57" s="42">
        <f>(S57*X57)</f>
        <v>18493.199999999997</v>
      </c>
      <c r="AC57" s="42">
        <f>(U57*X57)</f>
        <v>1664.388</v>
      </c>
      <c r="AD57" s="42">
        <f>(T57*X57)</f>
        <v>18493.199999999997</v>
      </c>
      <c r="AE57" s="46">
        <v>2</v>
      </c>
      <c r="AF57" s="8" t="s">
        <v>84</v>
      </c>
      <c r="AG57" s="52" t="s">
        <v>85</v>
      </c>
    </row>
    <row r="58" spans="1:33" s="45" customFormat="1" ht="24.75" customHeight="1">
      <c r="A58" s="146" t="s">
        <v>556</v>
      </c>
      <c r="B58" s="146" t="s">
        <v>347</v>
      </c>
      <c r="C58" s="146" t="s">
        <v>667</v>
      </c>
      <c r="D58" s="146" t="s">
        <v>668</v>
      </c>
      <c r="E58" s="146" t="s">
        <v>552</v>
      </c>
      <c r="F58" s="146" t="s">
        <v>664</v>
      </c>
      <c r="G58" s="146" t="s">
        <v>86</v>
      </c>
      <c r="H58" s="146" t="s">
        <v>209</v>
      </c>
      <c r="I58" s="147">
        <v>1541.1</v>
      </c>
      <c r="J58" s="177">
        <v>36.53</v>
      </c>
      <c r="K58" s="44" t="s">
        <v>81</v>
      </c>
      <c r="L58" s="44">
        <v>1</v>
      </c>
      <c r="M58" s="44">
        <v>1</v>
      </c>
      <c r="N58" s="44" t="s">
        <v>81</v>
      </c>
      <c r="O58" s="44">
        <v>40</v>
      </c>
      <c r="P58" s="47">
        <v>0.06</v>
      </c>
      <c r="Q58" s="48">
        <v>40.47</v>
      </c>
      <c r="R58" s="49">
        <f>SUM(P58:Q58)</f>
        <v>40.53</v>
      </c>
      <c r="S58" s="206">
        <v>1541.1</v>
      </c>
      <c r="T58" s="182">
        <v>1541.1</v>
      </c>
      <c r="U58" s="42">
        <f>0.09*(T58)</f>
        <v>138.69899999999998</v>
      </c>
      <c r="V58" s="44">
        <v>1</v>
      </c>
      <c r="W58" s="44">
        <v>1</v>
      </c>
      <c r="X58" s="46">
        <v>12</v>
      </c>
      <c r="Y58" s="42">
        <f>(P58*X58)</f>
        <v>0.72</v>
      </c>
      <c r="Z58" s="42">
        <f>(Q58*X58)</f>
        <v>485.64</v>
      </c>
      <c r="AA58" s="42">
        <f>(R58*X58)</f>
        <v>486.36</v>
      </c>
      <c r="AB58" s="42">
        <f>(S58*X58)</f>
        <v>18493.199999999997</v>
      </c>
      <c r="AC58" s="42">
        <f>(U58*X58)</f>
        <v>1664.388</v>
      </c>
      <c r="AD58" s="42">
        <f>(T58*X58)</f>
        <v>18493.199999999997</v>
      </c>
      <c r="AE58" s="46">
        <v>3</v>
      </c>
      <c r="AF58" s="8" t="s">
        <v>86</v>
      </c>
      <c r="AG58" s="52" t="s">
        <v>87</v>
      </c>
    </row>
    <row r="59" spans="1:33" s="45" customFormat="1" ht="17.25" customHeight="1">
      <c r="A59" s="146" t="s">
        <v>557</v>
      </c>
      <c r="B59" s="146" t="s">
        <v>558</v>
      </c>
      <c r="C59" s="146" t="s">
        <v>665</v>
      </c>
      <c r="D59" s="146" t="s">
        <v>666</v>
      </c>
      <c r="E59" s="146" t="s">
        <v>552</v>
      </c>
      <c r="F59" s="146" t="s">
        <v>664</v>
      </c>
      <c r="G59" s="146" t="s">
        <v>82</v>
      </c>
      <c r="H59" s="146" t="s">
        <v>253</v>
      </c>
      <c r="I59" s="147">
        <v>1629.69</v>
      </c>
      <c r="J59" s="177">
        <v>36.53</v>
      </c>
      <c r="K59" s="44" t="s">
        <v>81</v>
      </c>
      <c r="L59" s="44">
        <v>1</v>
      </c>
      <c r="M59" s="44">
        <v>1</v>
      </c>
      <c r="N59" s="44" t="s">
        <v>81</v>
      </c>
      <c r="O59" s="44">
        <v>41</v>
      </c>
      <c r="P59" s="47">
        <v>0.06</v>
      </c>
      <c r="Q59" s="48">
        <v>40.47</v>
      </c>
      <c r="R59" s="49">
        <f>SUM(P59:Q59)</f>
        <v>40.53</v>
      </c>
      <c r="S59" s="206">
        <v>1629.69</v>
      </c>
      <c r="T59" s="182">
        <v>1629.69</v>
      </c>
      <c r="U59" s="42">
        <f>0.09*(T59)</f>
        <v>146.6721</v>
      </c>
      <c r="V59" s="44">
        <v>1</v>
      </c>
      <c r="W59" s="44">
        <v>1</v>
      </c>
      <c r="X59" s="46">
        <v>12</v>
      </c>
      <c r="Y59" s="42">
        <f>(P59*X59)</f>
        <v>0.72</v>
      </c>
      <c r="Z59" s="42">
        <f>(Q59*X59)</f>
        <v>485.64</v>
      </c>
      <c r="AA59" s="42">
        <f>(R59*X59)</f>
        <v>486.36</v>
      </c>
      <c r="AB59" s="42">
        <f>(S59*X59)</f>
        <v>19556.28</v>
      </c>
      <c r="AC59" s="42">
        <f>(U59*X59)</f>
        <v>1760.0652</v>
      </c>
      <c r="AD59" s="42">
        <f>(T59*X59)</f>
        <v>19556.28</v>
      </c>
      <c r="AE59" s="46">
        <v>4</v>
      </c>
      <c r="AF59" s="8" t="s">
        <v>86</v>
      </c>
      <c r="AG59" s="52" t="s">
        <v>88</v>
      </c>
    </row>
    <row r="60" spans="10:33" s="45" customFormat="1" ht="17.25" customHeight="1">
      <c r="J60" s="179"/>
      <c r="K60" s="44"/>
      <c r="L60" s="44"/>
      <c r="M60" s="44"/>
      <c r="N60" s="44"/>
      <c r="O60" s="44"/>
      <c r="P60" s="47"/>
      <c r="Q60" s="48"/>
      <c r="R60" s="49"/>
      <c r="S60" s="206"/>
      <c r="T60" s="59"/>
      <c r="U60" s="42"/>
      <c r="V60" s="44"/>
      <c r="W60" s="44"/>
      <c r="X60" s="46"/>
      <c r="Y60" s="42"/>
      <c r="Z60" s="141"/>
      <c r="AA60" s="141"/>
      <c r="AB60" s="141"/>
      <c r="AC60" s="141"/>
      <c r="AD60" s="141"/>
      <c r="AE60" s="46"/>
      <c r="AF60" s="8"/>
      <c r="AG60" s="52"/>
    </row>
    <row r="61" spans="1:33" s="45" customFormat="1" ht="15.75" customHeight="1">
      <c r="A61" s="146"/>
      <c r="B61" s="146"/>
      <c r="C61" s="146"/>
      <c r="D61" s="146"/>
      <c r="E61" s="146"/>
      <c r="F61" s="146"/>
      <c r="G61" s="146"/>
      <c r="H61" s="146"/>
      <c r="I61" s="147">
        <f>SUM(I56:I60)</f>
        <v>6263.8099999999995</v>
      </c>
      <c r="J61" s="147"/>
      <c r="K61" s="66" t="s">
        <v>81</v>
      </c>
      <c r="L61" s="66">
        <f>SUM(L56:L59)</f>
        <v>4</v>
      </c>
      <c r="M61" s="66">
        <f>SUM(M56:M59)</f>
        <v>4</v>
      </c>
      <c r="N61" s="66" t="s">
        <v>81</v>
      </c>
      <c r="O61" s="66"/>
      <c r="P61" s="74">
        <f aca="true" t="shared" si="31" ref="P61:W61">SUM(P56:P59)</f>
        <v>0.24</v>
      </c>
      <c r="Q61" s="74">
        <f t="shared" si="31"/>
        <v>161.88</v>
      </c>
      <c r="R61" s="75">
        <f t="shared" si="31"/>
        <v>162.12</v>
      </c>
      <c r="S61" s="207">
        <f t="shared" si="31"/>
        <v>6266.8099999999995</v>
      </c>
      <c r="T61" s="75">
        <f t="shared" si="31"/>
        <v>6263.8099999999995</v>
      </c>
      <c r="U61" s="75">
        <f t="shared" si="31"/>
        <v>563.7429</v>
      </c>
      <c r="V61" s="66">
        <f t="shared" si="31"/>
        <v>4</v>
      </c>
      <c r="W61" s="66">
        <f t="shared" si="31"/>
        <v>4</v>
      </c>
      <c r="X61" s="67">
        <v>12</v>
      </c>
      <c r="Y61" s="70">
        <f>SUM(Y56:Y59)</f>
        <v>2.88</v>
      </c>
      <c r="Z61" s="180">
        <f>(Q61*X61)</f>
        <v>1942.56</v>
      </c>
      <c r="AA61" s="180">
        <f>(R61*X61)</f>
        <v>1945.44</v>
      </c>
      <c r="AB61" s="180">
        <f>(S61*X61)</f>
        <v>75201.72</v>
      </c>
      <c r="AC61" s="180">
        <f>(U61*X61)</f>
        <v>6764.9148</v>
      </c>
      <c r="AD61" s="180">
        <f>(T61*X61)</f>
        <v>75165.72</v>
      </c>
      <c r="AE61" s="66">
        <v>4</v>
      </c>
      <c r="AF61" s="71"/>
      <c r="AG61" s="76"/>
    </row>
    <row r="62" spans="11:33" s="45" customFormat="1" ht="15.75" customHeight="1">
      <c r="K62" s="44"/>
      <c r="L62" s="44"/>
      <c r="M62" s="44"/>
      <c r="N62" s="44"/>
      <c r="O62" s="44"/>
      <c r="P62" s="55"/>
      <c r="Q62" s="55"/>
      <c r="R62" s="56"/>
      <c r="S62" s="201"/>
      <c r="T62" s="49"/>
      <c r="U62" s="47"/>
      <c r="V62" s="44"/>
      <c r="W62" s="44"/>
      <c r="X62" s="46"/>
      <c r="Y62" s="8"/>
      <c r="Z62" s="8"/>
      <c r="AA62" s="8"/>
      <c r="AB62" s="8"/>
      <c r="AC62" s="44"/>
      <c r="AD62" s="8"/>
      <c r="AE62" s="44"/>
      <c r="AF62" s="8"/>
      <c r="AG62" s="57"/>
    </row>
    <row r="63" spans="1:33" s="45" customFormat="1" ht="19.5" customHeight="1">
      <c r="A63" s="146" t="s">
        <v>559</v>
      </c>
      <c r="B63" s="146" t="s">
        <v>560</v>
      </c>
      <c r="C63" s="146" t="s">
        <v>783</v>
      </c>
      <c r="D63" s="146" t="s">
        <v>819</v>
      </c>
      <c r="E63" s="146" t="s">
        <v>89</v>
      </c>
      <c r="F63" s="146" t="s">
        <v>664</v>
      </c>
      <c r="G63" s="146" t="s">
        <v>90</v>
      </c>
      <c r="H63" s="146" t="s">
        <v>310</v>
      </c>
      <c r="I63" s="147">
        <v>1384.16</v>
      </c>
      <c r="J63" s="147">
        <v>30.21</v>
      </c>
      <c r="K63" s="44" t="s">
        <v>89</v>
      </c>
      <c r="L63" s="44">
        <v>1</v>
      </c>
      <c r="M63" s="44">
        <v>1</v>
      </c>
      <c r="N63" s="44" t="s">
        <v>89</v>
      </c>
      <c r="O63" s="44">
        <v>42</v>
      </c>
      <c r="P63" s="48">
        <v>0.05</v>
      </c>
      <c r="Q63" s="48">
        <v>30.21</v>
      </c>
      <c r="R63" s="49">
        <f>SUM(P63:Q63)</f>
        <v>30.26</v>
      </c>
      <c r="S63" s="206">
        <v>1384.16</v>
      </c>
      <c r="T63" s="59">
        <v>1384.16</v>
      </c>
      <c r="U63" s="42">
        <f>0.09*(T63)</f>
        <v>124.5744</v>
      </c>
      <c r="V63" s="44">
        <v>1</v>
      </c>
      <c r="W63" s="44">
        <v>1</v>
      </c>
      <c r="X63" s="46">
        <v>12</v>
      </c>
      <c r="Y63" s="42">
        <f>(P63*X63)</f>
        <v>0.6000000000000001</v>
      </c>
      <c r="Z63" s="42">
        <f>(Q63*X63)</f>
        <v>362.52</v>
      </c>
      <c r="AA63" s="42">
        <f>(R63*X63)</f>
        <v>363.12</v>
      </c>
      <c r="AB63" s="42">
        <f>(S63*X63)</f>
        <v>16609.920000000002</v>
      </c>
      <c r="AC63" s="42">
        <f>(U63*X63)</f>
        <v>1494.8928</v>
      </c>
      <c r="AD63" s="42">
        <f>(T63*X63)</f>
        <v>16609.920000000002</v>
      </c>
      <c r="AE63" s="46">
        <v>1</v>
      </c>
      <c r="AF63" s="8" t="s">
        <v>90</v>
      </c>
      <c r="AG63" s="57" t="s">
        <v>91</v>
      </c>
    </row>
    <row r="64" spans="11:33" s="45" customFormat="1" ht="15" customHeight="1">
      <c r="K64" s="66" t="s">
        <v>89</v>
      </c>
      <c r="L64" s="66">
        <f>SUM(L63:L63)</f>
        <v>1</v>
      </c>
      <c r="M64" s="66">
        <f>SUM(M63:M63)</f>
        <v>1</v>
      </c>
      <c r="N64" s="66" t="s">
        <v>89</v>
      </c>
      <c r="O64" s="66"/>
      <c r="P64" s="74">
        <f aca="true" t="shared" si="32" ref="P64:U64">SUM(P63)</f>
        <v>0.05</v>
      </c>
      <c r="Q64" s="74">
        <f t="shared" si="32"/>
        <v>30.21</v>
      </c>
      <c r="R64" s="75">
        <f t="shared" si="32"/>
        <v>30.26</v>
      </c>
      <c r="S64" s="207">
        <f t="shared" si="32"/>
        <v>1384.16</v>
      </c>
      <c r="T64" s="75">
        <f t="shared" si="32"/>
        <v>1384.16</v>
      </c>
      <c r="U64" s="75">
        <f t="shared" si="32"/>
        <v>124.5744</v>
      </c>
      <c r="V64" s="66">
        <f>SUM(V63:V63)</f>
        <v>1</v>
      </c>
      <c r="W64" s="66">
        <f>SUM(W63:W63)</f>
        <v>1</v>
      </c>
      <c r="X64" s="67">
        <v>12</v>
      </c>
      <c r="Y64" s="70">
        <v>0.6</v>
      </c>
      <c r="Z64" s="70">
        <v>362.52</v>
      </c>
      <c r="AA64" s="70">
        <v>363.12</v>
      </c>
      <c r="AB64" s="70">
        <f>SUM(AB63)</f>
        <v>16609.920000000002</v>
      </c>
      <c r="AC64" s="70">
        <f>(U64*X64)</f>
        <v>1494.8928</v>
      </c>
      <c r="AD64" s="70">
        <f>SUM(AD63)</f>
        <v>16609.920000000002</v>
      </c>
      <c r="AE64" s="67">
        <v>1</v>
      </c>
      <c r="AF64" s="71" t="s">
        <v>90</v>
      </c>
      <c r="AG64" s="76"/>
    </row>
    <row r="65" spans="11:33" s="45" customFormat="1" ht="11.25" customHeight="1">
      <c r="K65" s="44"/>
      <c r="L65" s="44"/>
      <c r="M65" s="44"/>
      <c r="N65" s="44"/>
      <c r="O65" s="44"/>
      <c r="P65" s="48"/>
      <c r="Q65" s="48"/>
      <c r="R65" s="49"/>
      <c r="S65" s="201"/>
      <c r="T65" s="50"/>
      <c r="U65" s="47"/>
      <c r="V65" s="44"/>
      <c r="W65" s="44"/>
      <c r="X65" s="46"/>
      <c r="Y65" s="42"/>
      <c r="Z65" s="42"/>
      <c r="AA65" s="42"/>
      <c r="AB65" s="42"/>
      <c r="AC65" s="42"/>
      <c r="AD65" s="42"/>
      <c r="AE65" s="46"/>
      <c r="AF65" s="8"/>
      <c r="AG65" s="57"/>
    </row>
    <row r="66" spans="1:33" s="45" customFormat="1" ht="24.75" customHeight="1">
      <c r="A66" s="146" t="s">
        <v>595</v>
      </c>
      <c r="B66" s="146" t="s">
        <v>582</v>
      </c>
      <c r="C66" s="146" t="s">
        <v>820</v>
      </c>
      <c r="D66" s="146" t="s">
        <v>821</v>
      </c>
      <c r="E66" s="146" t="s">
        <v>92</v>
      </c>
      <c r="F66" s="146" t="s">
        <v>664</v>
      </c>
      <c r="G66" s="146" t="s">
        <v>90</v>
      </c>
      <c r="H66" s="146" t="s">
        <v>235</v>
      </c>
      <c r="I66" s="147">
        <v>1665.09</v>
      </c>
      <c r="J66" s="147">
        <v>29.62</v>
      </c>
      <c r="K66" s="44" t="s">
        <v>92</v>
      </c>
      <c r="L66" s="44">
        <v>1</v>
      </c>
      <c r="M66" s="44">
        <v>1</v>
      </c>
      <c r="N66" s="44" t="s">
        <v>92</v>
      </c>
      <c r="O66" s="44">
        <v>43</v>
      </c>
      <c r="P66" s="48">
        <v>0.05</v>
      </c>
      <c r="Q66" s="120">
        <v>29.62</v>
      </c>
      <c r="R66" s="49">
        <f>SUM(P66:Q66)</f>
        <v>29.67</v>
      </c>
      <c r="S66" s="208">
        <v>1384.16</v>
      </c>
      <c r="T66" s="132">
        <v>1665.09</v>
      </c>
      <c r="U66" s="42">
        <f>0.09*(T66)</f>
        <v>149.85809999999998</v>
      </c>
      <c r="V66" s="44">
        <v>1</v>
      </c>
      <c r="W66" s="44">
        <v>1</v>
      </c>
      <c r="X66" s="46">
        <v>12</v>
      </c>
      <c r="Y66" s="42">
        <f>(P66*X66)</f>
        <v>0.6000000000000001</v>
      </c>
      <c r="Z66" s="42">
        <f>(Q66*X66)</f>
        <v>355.44</v>
      </c>
      <c r="AA66" s="42">
        <f>(R66*X66)</f>
        <v>356.04</v>
      </c>
      <c r="AB66" s="42">
        <f>(S66*X66)</f>
        <v>16609.920000000002</v>
      </c>
      <c r="AC66" s="42">
        <f>(U66*X66)</f>
        <v>1798.2971999999997</v>
      </c>
      <c r="AD66" s="42">
        <f>(T66*X66)</f>
        <v>19981.079999999998</v>
      </c>
      <c r="AE66" s="46">
        <v>1</v>
      </c>
      <c r="AF66" s="8" t="s">
        <v>90</v>
      </c>
      <c r="AG66" s="58" t="s">
        <v>658</v>
      </c>
    </row>
    <row r="67" spans="11:33" s="45" customFormat="1" ht="15" customHeight="1">
      <c r="K67" s="66" t="s">
        <v>92</v>
      </c>
      <c r="L67" s="95">
        <f>SUM(L66)</f>
        <v>1</v>
      </c>
      <c r="M67" s="95">
        <f>SUM(M66)</f>
        <v>1</v>
      </c>
      <c r="N67" s="66" t="s">
        <v>92</v>
      </c>
      <c r="O67" s="66"/>
      <c r="P67" s="74">
        <f aca="true" t="shared" si="33" ref="P67:U67">SUM(P66)</f>
        <v>0.05</v>
      </c>
      <c r="Q67" s="74">
        <f t="shared" si="33"/>
        <v>29.62</v>
      </c>
      <c r="R67" s="75">
        <f t="shared" si="33"/>
        <v>29.67</v>
      </c>
      <c r="S67" s="207">
        <f t="shared" si="33"/>
        <v>1384.16</v>
      </c>
      <c r="T67" s="75">
        <f t="shared" si="33"/>
        <v>1665.09</v>
      </c>
      <c r="U67" s="75">
        <f t="shared" si="33"/>
        <v>149.85809999999998</v>
      </c>
      <c r="V67" s="66">
        <f>SUM(V66)</f>
        <v>1</v>
      </c>
      <c r="W67" s="66">
        <f>SUM(W66)</f>
        <v>1</v>
      </c>
      <c r="X67" s="67">
        <v>12</v>
      </c>
      <c r="Y67" s="70">
        <v>0.6</v>
      </c>
      <c r="Z67" s="180">
        <f>(Q67*X67)</f>
        <v>355.44</v>
      </c>
      <c r="AA67" s="180">
        <f>(R67*X67)</f>
        <v>356.04</v>
      </c>
      <c r="AB67" s="180">
        <f>(S67*X67)</f>
        <v>16609.920000000002</v>
      </c>
      <c r="AC67" s="180">
        <f>(U67*X67)</f>
        <v>1798.2971999999997</v>
      </c>
      <c r="AD67" s="180">
        <f>(T67*X67)</f>
        <v>19981.079999999998</v>
      </c>
      <c r="AE67" s="67">
        <v>1</v>
      </c>
      <c r="AF67" s="71" t="s">
        <v>90</v>
      </c>
      <c r="AG67" s="76"/>
    </row>
    <row r="68" spans="2:33" s="45" customFormat="1" ht="19.5" customHeight="1">
      <c r="B68" s="239" t="s">
        <v>1050</v>
      </c>
      <c r="D68" s="57" t="s">
        <v>95</v>
      </c>
      <c r="E68" s="146" t="s">
        <v>94</v>
      </c>
      <c r="K68" s="44" t="s">
        <v>94</v>
      </c>
      <c r="L68" s="44">
        <v>1</v>
      </c>
      <c r="M68" s="44"/>
      <c r="N68" s="44" t="s">
        <v>94</v>
      </c>
      <c r="O68" s="44">
        <v>44</v>
      </c>
      <c r="P68" s="48"/>
      <c r="Q68" s="48"/>
      <c r="R68" s="49"/>
      <c r="S68" s="201"/>
      <c r="T68" s="132"/>
      <c r="U68" s="42"/>
      <c r="V68" s="44">
        <v>1</v>
      </c>
      <c r="W68" s="44"/>
      <c r="X68" s="46">
        <v>12</v>
      </c>
      <c r="Y68" s="42"/>
      <c r="Z68" s="42"/>
      <c r="AA68" s="42"/>
      <c r="AB68" s="42"/>
      <c r="AC68" s="42"/>
      <c r="AD68" s="42"/>
      <c r="AE68" s="46"/>
      <c r="AF68" s="8" t="s">
        <v>90</v>
      </c>
      <c r="AG68" s="58" t="s">
        <v>93</v>
      </c>
    </row>
    <row r="69" spans="1:33" s="45" customFormat="1" ht="19.5" customHeight="1">
      <c r="A69" s="146" t="s">
        <v>619</v>
      </c>
      <c r="B69" s="146" t="s">
        <v>620</v>
      </c>
      <c r="C69" s="146" t="s">
        <v>822</v>
      </c>
      <c r="D69" s="146" t="s">
        <v>823</v>
      </c>
      <c r="E69" s="146" t="s">
        <v>94</v>
      </c>
      <c r="F69" s="146" t="s">
        <v>664</v>
      </c>
      <c r="G69" s="146" t="s">
        <v>90</v>
      </c>
      <c r="H69" s="146" t="s">
        <v>353</v>
      </c>
      <c r="I69" s="147">
        <v>1303.22</v>
      </c>
      <c r="K69" s="44" t="str">
        <f>K68</f>
        <v>SPC</v>
      </c>
      <c r="L69" s="44">
        <v>1</v>
      </c>
      <c r="M69" s="44">
        <v>1</v>
      </c>
      <c r="N69" s="44" t="str">
        <f>N68</f>
        <v>SPC</v>
      </c>
      <c r="O69" s="44">
        <v>45</v>
      </c>
      <c r="P69" s="48">
        <v>0.05</v>
      </c>
      <c r="Q69" s="48">
        <v>29.62</v>
      </c>
      <c r="R69" s="49">
        <f>SUM(P69:Q69)</f>
        <v>29.67</v>
      </c>
      <c r="S69" s="201">
        <v>1083.73</v>
      </c>
      <c r="T69" s="132">
        <v>1303.22</v>
      </c>
      <c r="U69" s="42">
        <f>0.09*(T69)</f>
        <v>117.2898</v>
      </c>
      <c r="V69" s="44">
        <v>1</v>
      </c>
      <c r="W69" s="44">
        <v>1</v>
      </c>
      <c r="X69" s="46">
        <v>12</v>
      </c>
      <c r="Y69" s="42">
        <f>(P69*X69)</f>
        <v>0.6000000000000001</v>
      </c>
      <c r="Z69" s="42">
        <f>(Q69*X69)</f>
        <v>355.44</v>
      </c>
      <c r="AA69" s="42">
        <f>(R69*X69)</f>
        <v>356.04</v>
      </c>
      <c r="AB69" s="42">
        <f>(S69*X69)</f>
        <v>13004.76</v>
      </c>
      <c r="AC69" s="42">
        <f>(U69*X69)</f>
        <v>1407.4776</v>
      </c>
      <c r="AD69" s="42">
        <f>(T69*X69)</f>
        <v>15638.64</v>
      </c>
      <c r="AE69" s="46">
        <v>1</v>
      </c>
      <c r="AF69" s="8" t="s">
        <v>90</v>
      </c>
      <c r="AG69" s="57" t="s">
        <v>96</v>
      </c>
    </row>
    <row r="70" spans="2:33" s="45" customFormat="1" ht="19.5" customHeight="1">
      <c r="B70" s="9" t="s">
        <v>1037</v>
      </c>
      <c r="D70" s="57"/>
      <c r="E70" s="146"/>
      <c r="K70" s="44" t="s">
        <v>94</v>
      </c>
      <c r="L70" s="44">
        <v>1</v>
      </c>
      <c r="M70" s="44">
        <v>1</v>
      </c>
      <c r="N70" s="44" t="s">
        <v>94</v>
      </c>
      <c r="O70" s="44">
        <v>46</v>
      </c>
      <c r="P70" s="48">
        <v>0.05</v>
      </c>
      <c r="Q70" s="48">
        <v>29.62</v>
      </c>
      <c r="R70" s="49">
        <f>SUM(P70:Q70)</f>
        <v>29.67</v>
      </c>
      <c r="S70" s="201">
        <f>(T70-R70)</f>
        <v>1183.73</v>
      </c>
      <c r="T70" s="197">
        <v>1213.4</v>
      </c>
      <c r="U70" s="42">
        <f>0.09*(T70)</f>
        <v>109.206</v>
      </c>
      <c r="V70" s="44">
        <v>1</v>
      </c>
      <c r="W70" s="44">
        <v>1</v>
      </c>
      <c r="X70" s="46">
        <v>12</v>
      </c>
      <c r="Y70" s="42">
        <f>(P70*X70)</f>
        <v>0.6000000000000001</v>
      </c>
      <c r="Z70" s="42">
        <f>(Q70*X70)</f>
        <v>355.44</v>
      </c>
      <c r="AA70" s="42">
        <f>(R70*X70)</f>
        <v>356.04</v>
      </c>
      <c r="AB70" s="42">
        <f>(S70*X70)</f>
        <v>14204.76</v>
      </c>
      <c r="AC70" s="42">
        <f>(U70*X70)</f>
        <v>1310.472</v>
      </c>
      <c r="AD70" s="42">
        <f>(T70*X70)</f>
        <v>14560.800000000001</v>
      </c>
      <c r="AE70" s="46">
        <v>2</v>
      </c>
      <c r="AF70" s="168" t="s">
        <v>90</v>
      </c>
      <c r="AG70" s="57" t="s">
        <v>190</v>
      </c>
    </row>
    <row r="71" spans="2:33" s="45" customFormat="1" ht="19.5" customHeight="1">
      <c r="B71" s="238" t="s">
        <v>1051</v>
      </c>
      <c r="K71" s="44" t="s">
        <v>94</v>
      </c>
      <c r="L71" s="44">
        <v>1</v>
      </c>
      <c r="M71" s="44"/>
      <c r="N71" s="44" t="s">
        <v>94</v>
      </c>
      <c r="O71" s="44">
        <v>47</v>
      </c>
      <c r="P71" s="48"/>
      <c r="Q71" s="48"/>
      <c r="R71" s="49"/>
      <c r="S71" s="201"/>
      <c r="T71" s="50"/>
      <c r="U71" s="47"/>
      <c r="V71" s="44">
        <v>1</v>
      </c>
      <c r="W71" s="44"/>
      <c r="X71" s="46">
        <v>12</v>
      </c>
      <c r="Y71" s="42"/>
      <c r="Z71" s="42"/>
      <c r="AA71" s="42"/>
      <c r="AB71" s="42"/>
      <c r="AC71" s="42"/>
      <c r="AD71" s="42"/>
      <c r="AE71" s="46"/>
      <c r="AF71" s="8" t="s">
        <v>90</v>
      </c>
      <c r="AG71" s="58" t="s">
        <v>93</v>
      </c>
    </row>
    <row r="72" spans="11:33" s="45" customFormat="1" ht="19.5" customHeight="1">
      <c r="K72" s="66" t="s">
        <v>94</v>
      </c>
      <c r="L72" s="95">
        <f>SUM(L68:L71)</f>
        <v>4</v>
      </c>
      <c r="M72" s="95">
        <f>SUM(M68:M71)</f>
        <v>2</v>
      </c>
      <c r="N72" s="66" t="s">
        <v>97</v>
      </c>
      <c r="O72" s="66"/>
      <c r="P72" s="74">
        <f>SUM(P68:P71)</f>
        <v>0.1</v>
      </c>
      <c r="Q72" s="74">
        <f>SUM(Q68:Q71)</f>
        <v>59.24</v>
      </c>
      <c r="R72" s="74">
        <f aca="true" t="shared" si="34" ref="R72:Y72">SUM(R68:R71)</f>
        <v>59.34</v>
      </c>
      <c r="S72" s="207">
        <f t="shared" si="34"/>
        <v>2267.46</v>
      </c>
      <c r="T72" s="74">
        <f t="shared" si="34"/>
        <v>2516.62</v>
      </c>
      <c r="U72" s="74">
        <f t="shared" si="34"/>
        <v>226.4958</v>
      </c>
      <c r="V72" s="95">
        <f t="shared" si="34"/>
        <v>4</v>
      </c>
      <c r="W72" s="95">
        <f t="shared" si="34"/>
        <v>2</v>
      </c>
      <c r="X72" s="95">
        <v>12</v>
      </c>
      <c r="Y72" s="74">
        <f t="shared" si="34"/>
        <v>1.2000000000000002</v>
      </c>
      <c r="Z72" s="180">
        <f>(Q72*X72)</f>
        <v>710.88</v>
      </c>
      <c r="AA72" s="180">
        <f>(R72*X72)</f>
        <v>712.08</v>
      </c>
      <c r="AB72" s="180">
        <f>(S72*X72)</f>
        <v>27209.52</v>
      </c>
      <c r="AC72" s="180">
        <f>(U72*X72)</f>
        <v>2717.9496</v>
      </c>
      <c r="AD72" s="180">
        <f>(T72*X72)</f>
        <v>30199.44</v>
      </c>
      <c r="AE72" s="247">
        <v>2</v>
      </c>
      <c r="AF72" s="248"/>
      <c r="AG72" s="248"/>
    </row>
    <row r="73" spans="11:33" s="45" customFormat="1" ht="16.5" customHeight="1">
      <c r="K73" s="44"/>
      <c r="L73" s="44"/>
      <c r="M73" s="44"/>
      <c r="N73" s="44"/>
      <c r="O73" s="44"/>
      <c r="P73" s="48"/>
      <c r="Q73" s="48"/>
      <c r="R73" s="49"/>
      <c r="S73" s="201"/>
      <c r="T73" s="49"/>
      <c r="U73" s="48"/>
      <c r="V73" s="44"/>
      <c r="W73" s="44"/>
      <c r="X73" s="46"/>
      <c r="Y73" s="42"/>
      <c r="Z73" s="42"/>
      <c r="AA73" s="42"/>
      <c r="AB73" s="42"/>
      <c r="AC73" s="42"/>
      <c r="AD73" s="42"/>
      <c r="AE73" s="44"/>
      <c r="AF73" s="8"/>
      <c r="AG73" s="8"/>
    </row>
    <row r="74" spans="11:33" s="45" customFormat="1" ht="8.25" customHeight="1">
      <c r="K74" s="44"/>
      <c r="L74" s="44"/>
      <c r="M74" s="44"/>
      <c r="N74" s="44"/>
      <c r="O74" s="44"/>
      <c r="P74" s="48"/>
      <c r="Q74" s="48"/>
      <c r="R74" s="49"/>
      <c r="S74" s="201"/>
      <c r="T74" s="49"/>
      <c r="U74" s="48"/>
      <c r="V74" s="44"/>
      <c r="W74" s="44"/>
      <c r="X74" s="46"/>
      <c r="Y74" s="42"/>
      <c r="Z74" s="42"/>
      <c r="AA74" s="42"/>
      <c r="AB74" s="42"/>
      <c r="AC74" s="42"/>
      <c r="AD74" s="42"/>
      <c r="AE74" s="44"/>
      <c r="AF74" s="228"/>
      <c r="AG74" s="143"/>
    </row>
    <row r="75" spans="2:33" s="45" customFormat="1" ht="22.5" customHeight="1">
      <c r="B75" s="107" t="s">
        <v>622</v>
      </c>
      <c r="D75" s="57" t="s">
        <v>99</v>
      </c>
      <c r="K75" s="44" t="s">
        <v>98</v>
      </c>
      <c r="L75" s="44">
        <v>1</v>
      </c>
      <c r="M75" s="44"/>
      <c r="N75" s="44" t="s">
        <v>98</v>
      </c>
      <c r="O75" s="44">
        <v>48</v>
      </c>
      <c r="P75" s="48"/>
      <c r="Q75" s="48"/>
      <c r="R75" s="49"/>
      <c r="S75" s="201"/>
      <c r="T75" s="133"/>
      <c r="U75" s="42"/>
      <c r="V75" s="44">
        <v>1</v>
      </c>
      <c r="W75" s="44"/>
      <c r="X75" s="46">
        <v>12</v>
      </c>
      <c r="Y75" s="42"/>
      <c r="Z75" s="42"/>
      <c r="AA75" s="42"/>
      <c r="AB75" s="42"/>
      <c r="AC75" s="42"/>
      <c r="AD75" s="42"/>
      <c r="AE75" s="46"/>
      <c r="AF75" s="228" t="s">
        <v>90</v>
      </c>
      <c r="AG75" s="144" t="s">
        <v>93</v>
      </c>
    </row>
    <row r="76" spans="11:33" s="45" customFormat="1" ht="13.5" customHeight="1">
      <c r="K76" s="66" t="s">
        <v>98</v>
      </c>
      <c r="L76" s="66">
        <f>SUM(L75)</f>
        <v>1</v>
      </c>
      <c r="M76" s="66">
        <f>SUM(M75)</f>
        <v>0</v>
      </c>
      <c r="N76" s="66" t="s">
        <v>98</v>
      </c>
      <c r="O76" s="66"/>
      <c r="P76" s="74">
        <f>SUM(P75)</f>
        <v>0</v>
      </c>
      <c r="Q76" s="74">
        <f>SUM(Q75)</f>
        <v>0</v>
      </c>
      <c r="R76" s="75">
        <f>SUM(R75)</f>
        <v>0</v>
      </c>
      <c r="S76" s="207">
        <f>SUM(S75)</f>
        <v>0</v>
      </c>
      <c r="T76" s="75">
        <f>SUM(T75:T75)</f>
        <v>0</v>
      </c>
      <c r="U76" s="75">
        <f>SUM(U75:U75)</f>
        <v>0</v>
      </c>
      <c r="V76" s="66">
        <f>SUM(V75)</f>
        <v>1</v>
      </c>
      <c r="W76" s="66">
        <f>SUM(W75)</f>
        <v>0</v>
      </c>
      <c r="X76" s="67">
        <v>12</v>
      </c>
      <c r="Y76" s="70">
        <f>(P76*X76)</f>
        <v>0</v>
      </c>
      <c r="Z76" s="70">
        <f>(Q76*X76)</f>
        <v>0</v>
      </c>
      <c r="AA76" s="70">
        <f>(R76*X76)</f>
        <v>0</v>
      </c>
      <c r="AB76" s="70">
        <f>(S76*X76)</f>
        <v>0</v>
      </c>
      <c r="AC76" s="70">
        <f>(U76*X76)</f>
        <v>0</v>
      </c>
      <c r="AD76" s="70">
        <f>(T76*X76)</f>
        <v>0</v>
      </c>
      <c r="AE76" s="67"/>
      <c r="AF76" s="229" t="s">
        <v>90</v>
      </c>
      <c r="AG76" s="235"/>
    </row>
    <row r="77" spans="11:33" s="9" customFormat="1" ht="14.25" customHeight="1">
      <c r="K77" s="44"/>
      <c r="L77" s="44"/>
      <c r="M77" s="44"/>
      <c r="N77" s="44"/>
      <c r="O77" s="44"/>
      <c r="P77" s="48"/>
      <c r="Q77" s="48"/>
      <c r="R77" s="49"/>
      <c r="S77" s="201"/>
      <c r="T77" s="50"/>
      <c r="U77" s="47"/>
      <c r="V77" s="44"/>
      <c r="W77" s="44"/>
      <c r="X77" s="46"/>
      <c r="Y77" s="42"/>
      <c r="Z77" s="42"/>
      <c r="AA77" s="42"/>
      <c r="AB77" s="42"/>
      <c r="AC77" s="42"/>
      <c r="AD77" s="42"/>
      <c r="AE77" s="46"/>
      <c r="AF77" s="228"/>
      <c r="AG77" s="235"/>
    </row>
    <row r="78" spans="1:33" s="45" customFormat="1" ht="24.75" customHeight="1">
      <c r="A78" s="146" t="s">
        <v>623</v>
      </c>
      <c r="B78" s="146" t="s">
        <v>624</v>
      </c>
      <c r="C78" s="146" t="s">
        <v>696</v>
      </c>
      <c r="D78" s="146" t="s">
        <v>829</v>
      </c>
      <c r="E78" s="146" t="s">
        <v>100</v>
      </c>
      <c r="F78" s="146" t="s">
        <v>664</v>
      </c>
      <c r="G78" s="146" t="s">
        <v>90</v>
      </c>
      <c r="H78" s="146" t="s">
        <v>261</v>
      </c>
      <c r="I78" s="147">
        <v>1261.34</v>
      </c>
      <c r="J78" s="147">
        <v>28.84</v>
      </c>
      <c r="K78" s="44" t="s">
        <v>100</v>
      </c>
      <c r="L78" s="44">
        <v>1</v>
      </c>
      <c r="M78" s="44">
        <v>1</v>
      </c>
      <c r="N78" s="44" t="s">
        <v>100</v>
      </c>
      <c r="O78" s="44">
        <v>49</v>
      </c>
      <c r="P78" s="48">
        <v>0.05</v>
      </c>
      <c r="Q78" s="48">
        <v>28.84</v>
      </c>
      <c r="R78" s="49">
        <f>SUM(P78:Q78)</f>
        <v>28.89</v>
      </c>
      <c r="S78" s="201">
        <f>(T78-R78)</f>
        <v>1232.4499999999998</v>
      </c>
      <c r="T78" s="132">
        <v>1261.34</v>
      </c>
      <c r="U78" s="42">
        <f>0.09*(T78)</f>
        <v>113.52059999999999</v>
      </c>
      <c r="V78" s="44">
        <v>1</v>
      </c>
      <c r="W78" s="44">
        <v>1</v>
      </c>
      <c r="X78" s="46">
        <v>12</v>
      </c>
      <c r="Y78" s="42">
        <f>(P78*X78)</f>
        <v>0.6000000000000001</v>
      </c>
      <c r="Z78" s="42">
        <f>(Q78*X78)</f>
        <v>346.08</v>
      </c>
      <c r="AA78" s="42">
        <f>(R78*X78)</f>
        <v>346.68</v>
      </c>
      <c r="AB78" s="42">
        <f>(S78*X78)</f>
        <v>14789.399999999998</v>
      </c>
      <c r="AC78" s="42">
        <f>(U78*X78)</f>
        <v>1362.2471999999998</v>
      </c>
      <c r="AD78" s="42">
        <f>(T78*X78)</f>
        <v>15136.079999999998</v>
      </c>
      <c r="AE78" s="46">
        <v>1</v>
      </c>
      <c r="AF78" s="228" t="s">
        <v>90</v>
      </c>
      <c r="AG78" s="235" t="s">
        <v>101</v>
      </c>
    </row>
    <row r="79" spans="1:33" s="45" customFormat="1" ht="24.75" customHeight="1">
      <c r="A79" s="146" t="s">
        <v>564</v>
      </c>
      <c r="B79" s="146" t="s">
        <v>565</v>
      </c>
      <c r="C79" s="146" t="s">
        <v>824</v>
      </c>
      <c r="D79" s="146" t="s">
        <v>825</v>
      </c>
      <c r="E79" s="146" t="s">
        <v>100</v>
      </c>
      <c r="F79" s="146" t="s">
        <v>661</v>
      </c>
      <c r="G79" s="146" t="s">
        <v>90</v>
      </c>
      <c r="H79" s="146" t="s">
        <v>258</v>
      </c>
      <c r="I79" s="147">
        <v>1653.09</v>
      </c>
      <c r="J79" s="147">
        <v>28.48</v>
      </c>
      <c r="K79" s="44" t="s">
        <v>100</v>
      </c>
      <c r="L79" s="44">
        <v>1</v>
      </c>
      <c r="M79" s="44">
        <v>1</v>
      </c>
      <c r="N79" s="44" t="s">
        <v>100</v>
      </c>
      <c r="O79" s="44">
        <v>50</v>
      </c>
      <c r="P79" s="48">
        <v>0.05</v>
      </c>
      <c r="Q79" s="48">
        <v>28.84</v>
      </c>
      <c r="R79" s="49">
        <f>SUM(P79:Q79)</f>
        <v>28.89</v>
      </c>
      <c r="S79" s="201">
        <f>(T79-R79)</f>
        <v>1624.1999999999998</v>
      </c>
      <c r="T79" s="132">
        <v>1653.09</v>
      </c>
      <c r="U79" s="42">
        <f>0.09*(T79)</f>
        <v>148.7781</v>
      </c>
      <c r="V79" s="44">
        <v>1</v>
      </c>
      <c r="W79" s="44">
        <v>1</v>
      </c>
      <c r="X79" s="46">
        <v>12</v>
      </c>
      <c r="Y79" s="42">
        <f>(P79*X79)</f>
        <v>0.6000000000000001</v>
      </c>
      <c r="Z79" s="42">
        <f>(Q79*X79)</f>
        <v>346.08</v>
      </c>
      <c r="AA79" s="42">
        <f>(R79*X79)</f>
        <v>346.68</v>
      </c>
      <c r="AB79" s="42">
        <f>(S79*X79)</f>
        <v>19490.399999999998</v>
      </c>
      <c r="AC79" s="42">
        <f>(U79*X79)</f>
        <v>1785.3372</v>
      </c>
      <c r="AD79" s="42">
        <f>(T79*X79)</f>
        <v>19837.079999999998</v>
      </c>
      <c r="AE79" s="46">
        <v>2</v>
      </c>
      <c r="AF79" s="228" t="s">
        <v>90</v>
      </c>
      <c r="AG79" s="144" t="s">
        <v>657</v>
      </c>
    </row>
    <row r="80" spans="1:33" s="45" customFormat="1" ht="20.25" customHeight="1">
      <c r="A80" s="146" t="s">
        <v>826</v>
      </c>
      <c r="B80" s="146" t="s">
        <v>827</v>
      </c>
      <c r="C80" s="146" t="s">
        <v>659</v>
      </c>
      <c r="D80" s="146" t="s">
        <v>828</v>
      </c>
      <c r="E80" s="146" t="s">
        <v>100</v>
      </c>
      <c r="F80" s="146" t="s">
        <v>664</v>
      </c>
      <c r="G80" s="146" t="s">
        <v>90</v>
      </c>
      <c r="H80" s="146" t="s">
        <v>264</v>
      </c>
      <c r="I80" s="147">
        <v>1653.09</v>
      </c>
      <c r="J80" s="147">
        <v>28.48</v>
      </c>
      <c r="K80" s="44" t="s">
        <v>100</v>
      </c>
      <c r="L80" s="44">
        <v>1</v>
      </c>
      <c r="M80" s="44">
        <v>1</v>
      </c>
      <c r="N80" s="44" t="s">
        <v>100</v>
      </c>
      <c r="O80" s="44">
        <v>51</v>
      </c>
      <c r="P80" s="48">
        <v>0.05</v>
      </c>
      <c r="Q80" s="48">
        <v>28.84</v>
      </c>
      <c r="R80" s="49">
        <f>SUM(P80:Q80)</f>
        <v>28.89</v>
      </c>
      <c r="S80" s="201">
        <f>(T80-R80)</f>
        <v>1624.1999999999998</v>
      </c>
      <c r="T80" s="132">
        <v>1653.09</v>
      </c>
      <c r="U80" s="42">
        <f>0.09*(T80)</f>
        <v>148.7781</v>
      </c>
      <c r="V80" s="44">
        <v>1</v>
      </c>
      <c r="W80" s="44">
        <v>1</v>
      </c>
      <c r="X80" s="46">
        <v>12</v>
      </c>
      <c r="Y80" s="42">
        <f>(P80*X80)</f>
        <v>0.6000000000000001</v>
      </c>
      <c r="Z80" s="42">
        <f>(Q80*X80)</f>
        <v>346.08</v>
      </c>
      <c r="AA80" s="42">
        <f>(R80*X80)</f>
        <v>346.68</v>
      </c>
      <c r="AB80" s="42">
        <f>(S80*X80)</f>
        <v>19490.399999999998</v>
      </c>
      <c r="AC80" s="42">
        <f>(U80*X80)</f>
        <v>1785.3372</v>
      </c>
      <c r="AD80" s="42">
        <f>(T80*X80)</f>
        <v>19837.079999999998</v>
      </c>
      <c r="AE80" s="46">
        <v>3</v>
      </c>
      <c r="AF80" s="228" t="s">
        <v>90</v>
      </c>
      <c r="AG80" s="226" t="s">
        <v>1048</v>
      </c>
    </row>
    <row r="81" spans="2:33" s="45" customFormat="1" ht="24" customHeight="1">
      <c r="B81" s="161" t="s">
        <v>1029</v>
      </c>
      <c r="K81" s="44" t="s">
        <v>100</v>
      </c>
      <c r="L81" s="44">
        <v>1</v>
      </c>
      <c r="M81" s="44"/>
      <c r="N81" s="44" t="s">
        <v>100</v>
      </c>
      <c r="O81" s="44">
        <v>52</v>
      </c>
      <c r="P81" s="48"/>
      <c r="Q81" s="48"/>
      <c r="R81" s="49"/>
      <c r="S81" s="201"/>
      <c r="T81" s="50"/>
      <c r="U81" s="47"/>
      <c r="V81" s="44">
        <v>1</v>
      </c>
      <c r="W81" s="44"/>
      <c r="X81" s="46">
        <v>12</v>
      </c>
      <c r="Y81" s="42"/>
      <c r="Z81" s="42"/>
      <c r="AA81" s="42"/>
      <c r="AB81" s="42"/>
      <c r="AC81" s="42"/>
      <c r="AD81" s="42"/>
      <c r="AE81" s="46"/>
      <c r="AF81" s="228" t="s">
        <v>90</v>
      </c>
      <c r="AG81" s="144" t="s">
        <v>93</v>
      </c>
    </row>
    <row r="82" spans="9:33" s="45" customFormat="1" ht="15.75" customHeight="1">
      <c r="I82" s="175">
        <f>SUM(I78:I81)</f>
        <v>4567.5199999999995</v>
      </c>
      <c r="K82" s="66" t="s">
        <v>100</v>
      </c>
      <c r="L82" s="66">
        <f>SUM(L78:L81)</f>
        <v>4</v>
      </c>
      <c r="M82" s="66">
        <f>SUM(M78:M81)</f>
        <v>3</v>
      </c>
      <c r="N82" s="66" t="s">
        <v>100</v>
      </c>
      <c r="O82" s="66"/>
      <c r="P82" s="74">
        <f aca="true" t="shared" si="35" ref="P82:W82">SUM(P78:P81)</f>
        <v>0.15000000000000002</v>
      </c>
      <c r="Q82" s="75">
        <f t="shared" si="35"/>
        <v>86.52</v>
      </c>
      <c r="R82" s="75">
        <f t="shared" si="35"/>
        <v>86.67</v>
      </c>
      <c r="S82" s="209">
        <f t="shared" si="35"/>
        <v>4480.849999999999</v>
      </c>
      <c r="T82" s="75">
        <f t="shared" si="35"/>
        <v>4567.5199999999995</v>
      </c>
      <c r="U82" s="75">
        <f t="shared" si="35"/>
        <v>411.0768</v>
      </c>
      <c r="V82" s="66">
        <f t="shared" si="35"/>
        <v>4</v>
      </c>
      <c r="W82" s="66">
        <f t="shared" si="35"/>
        <v>3</v>
      </c>
      <c r="X82" s="67">
        <v>12</v>
      </c>
      <c r="Y82" s="70">
        <f>SUM(Y78:Y81)</f>
        <v>1.8000000000000003</v>
      </c>
      <c r="Z82" s="180">
        <f>(Q82*X82)</f>
        <v>1038.24</v>
      </c>
      <c r="AA82" s="180">
        <f>(R82*X82)</f>
        <v>1040.04</v>
      </c>
      <c r="AB82" s="180">
        <f>(S82*X82)</f>
        <v>53770.2</v>
      </c>
      <c r="AC82" s="180">
        <f>(U82*X82)</f>
        <v>4932.9216</v>
      </c>
      <c r="AD82" s="180">
        <f>(T82*X82)</f>
        <v>54810.23999999999</v>
      </c>
      <c r="AE82" s="66">
        <v>3</v>
      </c>
      <c r="AF82" s="229"/>
      <c r="AG82" s="143"/>
    </row>
    <row r="83" spans="11:33" s="45" customFormat="1" ht="10.5" customHeight="1">
      <c r="K83" s="44"/>
      <c r="L83" s="44"/>
      <c r="M83" s="44"/>
      <c r="N83" s="44"/>
      <c r="O83" s="44"/>
      <c r="P83" s="48"/>
      <c r="Q83" s="48"/>
      <c r="R83" s="49"/>
      <c r="S83" s="201"/>
      <c r="T83" s="49"/>
      <c r="U83" s="48"/>
      <c r="V83" s="44"/>
      <c r="W83" s="44"/>
      <c r="X83" s="46"/>
      <c r="Y83" s="59"/>
      <c r="Z83" s="59"/>
      <c r="AA83" s="59"/>
      <c r="AB83" s="59"/>
      <c r="AC83" s="59"/>
      <c r="AD83" s="59"/>
      <c r="AE83" s="44"/>
      <c r="AF83" s="228"/>
      <c r="AG83" s="143"/>
    </row>
    <row r="84" spans="1:33" s="45" customFormat="1" ht="24.75" customHeight="1">
      <c r="A84" s="146" t="s">
        <v>625</v>
      </c>
      <c r="B84" s="146" t="s">
        <v>626</v>
      </c>
      <c r="C84" s="146" t="s">
        <v>763</v>
      </c>
      <c r="D84" s="146" t="s">
        <v>830</v>
      </c>
      <c r="E84" s="146" t="s">
        <v>102</v>
      </c>
      <c r="F84" s="146" t="s">
        <v>661</v>
      </c>
      <c r="G84" s="146" t="s">
        <v>90</v>
      </c>
      <c r="H84" s="146" t="s">
        <v>375</v>
      </c>
      <c r="I84" s="147">
        <v>1231.53</v>
      </c>
      <c r="J84" s="147">
        <v>27.93</v>
      </c>
      <c r="K84" s="44" t="s">
        <v>102</v>
      </c>
      <c r="L84" s="44">
        <v>1</v>
      </c>
      <c r="M84" s="44">
        <v>1</v>
      </c>
      <c r="N84" s="44" t="s">
        <v>102</v>
      </c>
      <c r="O84" s="44">
        <v>53</v>
      </c>
      <c r="P84" s="48">
        <v>0.05</v>
      </c>
      <c r="Q84" s="48">
        <v>27.93</v>
      </c>
      <c r="R84" s="49">
        <f>SUM(P84:Q84)</f>
        <v>27.98</v>
      </c>
      <c r="S84" s="201">
        <v>1103.55</v>
      </c>
      <c r="T84" s="133">
        <v>1231.53</v>
      </c>
      <c r="U84" s="42">
        <f>0.09*(T84)</f>
        <v>110.8377</v>
      </c>
      <c r="V84" s="44">
        <v>1</v>
      </c>
      <c r="W84" s="44">
        <v>1</v>
      </c>
      <c r="X84" s="46">
        <v>12</v>
      </c>
      <c r="Y84" s="42">
        <f>(P84*X84)</f>
        <v>0.6000000000000001</v>
      </c>
      <c r="Z84" s="42">
        <f>(Q84*X84)</f>
        <v>335.15999999999997</v>
      </c>
      <c r="AA84" s="42">
        <f>(R84*X84)</f>
        <v>335.76</v>
      </c>
      <c r="AB84" s="42">
        <f>(S84*X84)</f>
        <v>13242.599999999999</v>
      </c>
      <c r="AC84" s="42">
        <f>(U84*X84)</f>
        <v>1330.0524</v>
      </c>
      <c r="AD84" s="42">
        <f>(T84*X84)</f>
        <v>14778.36</v>
      </c>
      <c r="AE84" s="46">
        <v>1</v>
      </c>
      <c r="AF84" s="228" t="s">
        <v>90</v>
      </c>
      <c r="AG84" s="226" t="s">
        <v>103</v>
      </c>
    </row>
    <row r="85" spans="1:33" s="45" customFormat="1" ht="24.75" customHeight="1">
      <c r="A85" s="218" t="s">
        <v>1043</v>
      </c>
      <c r="B85" s="218" t="s">
        <v>1044</v>
      </c>
      <c r="C85" s="218" t="s">
        <v>1045</v>
      </c>
      <c r="D85" s="218" t="s">
        <v>1046</v>
      </c>
      <c r="E85" s="219" t="s">
        <v>102</v>
      </c>
      <c r="F85" s="218" t="s">
        <v>661</v>
      </c>
      <c r="G85" s="146" t="s">
        <v>90</v>
      </c>
      <c r="H85" s="146" t="s">
        <v>1047</v>
      </c>
      <c r="I85" s="221">
        <v>1213.4</v>
      </c>
      <c r="J85" s="147"/>
      <c r="K85" s="44" t="s">
        <v>102</v>
      </c>
      <c r="L85" s="44">
        <v>1</v>
      </c>
      <c r="M85" s="44">
        <v>1</v>
      </c>
      <c r="N85" s="44" t="s">
        <v>102</v>
      </c>
      <c r="O85" s="44">
        <v>54</v>
      </c>
      <c r="P85" s="48">
        <v>0.05</v>
      </c>
      <c r="Q85" s="48">
        <v>27.93</v>
      </c>
      <c r="R85" s="49">
        <f>SUM(P85:Q85)</f>
        <v>27.98</v>
      </c>
      <c r="S85" s="201">
        <v>1103.55</v>
      </c>
      <c r="T85" s="222">
        <v>1213.4</v>
      </c>
      <c r="U85" s="42">
        <f>0.09*(T85)</f>
        <v>109.206</v>
      </c>
      <c r="V85" s="44">
        <v>1</v>
      </c>
      <c r="W85" s="44">
        <v>1</v>
      </c>
      <c r="X85" s="46">
        <v>12</v>
      </c>
      <c r="Y85" s="42">
        <f>(P85*X85)</f>
        <v>0.6000000000000001</v>
      </c>
      <c r="Z85" s="42">
        <f>(Q85*X85)</f>
        <v>335.15999999999997</v>
      </c>
      <c r="AA85" s="42">
        <f>(R85*X85)</f>
        <v>335.76</v>
      </c>
      <c r="AB85" s="42">
        <f>(S85*X85)</f>
        <v>13242.599999999999</v>
      </c>
      <c r="AC85" s="42">
        <f>(U85*X85)</f>
        <v>1310.472</v>
      </c>
      <c r="AD85" s="42">
        <f>(T85*X85)</f>
        <v>14560.800000000001</v>
      </c>
      <c r="AE85" s="46">
        <v>2</v>
      </c>
      <c r="AF85" s="228" t="s">
        <v>90</v>
      </c>
      <c r="AG85" s="226" t="s">
        <v>1049</v>
      </c>
    </row>
    <row r="86" spans="1:33" s="45" customFormat="1" ht="18.75" customHeight="1">
      <c r="A86" s="146"/>
      <c r="B86" s="146"/>
      <c r="C86" s="220"/>
      <c r="D86" s="220"/>
      <c r="E86" s="146"/>
      <c r="F86" s="146"/>
      <c r="G86" s="146"/>
      <c r="H86" s="146"/>
      <c r="I86" s="147"/>
      <c r="J86" s="147"/>
      <c r="K86" s="66" t="s">
        <v>102</v>
      </c>
      <c r="L86" s="66">
        <v>2</v>
      </c>
      <c r="M86" s="66">
        <v>2</v>
      </c>
      <c r="N86" s="66" t="s">
        <v>102</v>
      </c>
      <c r="O86" s="66"/>
      <c r="P86" s="74">
        <f>+P85+P84</f>
        <v>0.1</v>
      </c>
      <c r="Q86" s="74">
        <f aca="true" t="shared" si="36" ref="Q86:AD86">+Q85+Q84</f>
        <v>55.86</v>
      </c>
      <c r="R86" s="74">
        <f t="shared" si="36"/>
        <v>55.96</v>
      </c>
      <c r="S86" s="74">
        <f t="shared" si="36"/>
        <v>2207.1</v>
      </c>
      <c r="T86" s="74">
        <f t="shared" si="36"/>
        <v>2444.9300000000003</v>
      </c>
      <c r="U86" s="74">
        <f t="shared" si="36"/>
        <v>220.0437</v>
      </c>
      <c r="V86" s="66">
        <v>2</v>
      </c>
      <c r="W86" s="66">
        <v>2</v>
      </c>
      <c r="X86" s="74">
        <v>12</v>
      </c>
      <c r="Y86" s="74">
        <f t="shared" si="36"/>
        <v>1.2000000000000002</v>
      </c>
      <c r="Z86" s="74">
        <f t="shared" si="36"/>
        <v>670.3199999999999</v>
      </c>
      <c r="AA86" s="74">
        <f t="shared" si="36"/>
        <v>671.52</v>
      </c>
      <c r="AB86" s="74">
        <f t="shared" si="36"/>
        <v>26485.199999999997</v>
      </c>
      <c r="AC86" s="74">
        <f t="shared" si="36"/>
        <v>2640.5244000000002</v>
      </c>
      <c r="AD86" s="74">
        <f t="shared" si="36"/>
        <v>29339.160000000003</v>
      </c>
      <c r="AE86" s="66">
        <v>2</v>
      </c>
      <c r="AF86" s="228" t="s">
        <v>90</v>
      </c>
      <c r="AG86" s="236"/>
    </row>
    <row r="87" spans="11:33" s="45" customFormat="1" ht="17.25" customHeight="1">
      <c r="K87" s="44"/>
      <c r="L87" s="44"/>
      <c r="M87" s="44"/>
      <c r="N87" s="44"/>
      <c r="O87" s="44"/>
      <c r="P87" s="48"/>
      <c r="Q87" s="48"/>
      <c r="R87" s="49"/>
      <c r="S87" s="201"/>
      <c r="T87" s="49"/>
      <c r="U87" s="48"/>
      <c r="V87" s="44"/>
      <c r="W87" s="44"/>
      <c r="X87" s="46"/>
      <c r="Y87" s="59"/>
      <c r="Z87" s="59"/>
      <c r="AA87" s="59"/>
      <c r="AB87" s="59"/>
      <c r="AC87" s="59"/>
      <c r="AD87" s="59"/>
      <c r="AE87" s="44"/>
      <c r="AF87" s="228"/>
      <c r="AG87" s="236"/>
    </row>
    <row r="88" spans="11:33" ht="12.75">
      <c r="K88" s="80"/>
      <c r="L88" s="80"/>
      <c r="M88" s="80"/>
      <c r="N88" s="80"/>
      <c r="O88" s="80"/>
      <c r="P88" s="81"/>
      <c r="Q88" s="81"/>
      <c r="R88" s="82"/>
      <c r="S88" s="210"/>
      <c r="T88" s="134"/>
      <c r="U88" s="121"/>
      <c r="V88" s="122"/>
      <c r="W88" s="122"/>
      <c r="X88" s="122"/>
      <c r="Y88" s="122"/>
      <c r="Z88" s="122"/>
      <c r="AA88" s="122"/>
      <c r="AB88" s="80"/>
      <c r="AC88" s="80"/>
      <c r="AD88" s="80"/>
      <c r="AE88" s="80"/>
      <c r="AF88" s="230"/>
      <c r="AG88" s="226"/>
    </row>
    <row r="89" spans="1:33" s="45" customFormat="1" ht="17.25" customHeight="1">
      <c r="A89" s="146" t="s">
        <v>198</v>
      </c>
      <c r="B89" s="146" t="s">
        <v>199</v>
      </c>
      <c r="C89" s="146" t="s">
        <v>891</v>
      </c>
      <c r="D89" s="146" t="s">
        <v>892</v>
      </c>
      <c r="E89" s="146" t="s">
        <v>104</v>
      </c>
      <c r="F89" s="146" t="s">
        <v>661</v>
      </c>
      <c r="G89" s="146" t="s">
        <v>105</v>
      </c>
      <c r="H89" s="146" t="s">
        <v>200</v>
      </c>
      <c r="I89" s="147">
        <v>1070.77</v>
      </c>
      <c r="J89" s="147">
        <v>24.14</v>
      </c>
      <c r="K89" s="44" t="s">
        <v>104</v>
      </c>
      <c r="L89" s="44">
        <v>1</v>
      </c>
      <c r="M89" s="44">
        <v>1</v>
      </c>
      <c r="N89" s="44" t="s">
        <v>104</v>
      </c>
      <c r="O89" s="44">
        <v>55</v>
      </c>
      <c r="P89" s="48">
        <v>0.04</v>
      </c>
      <c r="Q89" s="48">
        <v>24.14</v>
      </c>
      <c r="R89" s="49">
        <f aca="true" t="shared" si="37" ref="R89:R120">SUM(P89:Q89)</f>
        <v>24.18</v>
      </c>
      <c r="S89" s="201">
        <f aca="true" t="shared" si="38" ref="S89:S120">(T89-R89)</f>
        <v>1046.59</v>
      </c>
      <c r="T89" s="59">
        <v>1070.77</v>
      </c>
      <c r="U89" s="42">
        <f aca="true" t="shared" si="39" ref="U89:U120">0.09*(T89)</f>
        <v>96.3693</v>
      </c>
      <c r="V89" s="44">
        <v>1</v>
      </c>
      <c r="W89" s="44">
        <v>1</v>
      </c>
      <c r="X89" s="46">
        <v>12</v>
      </c>
      <c r="Y89" s="42">
        <f aca="true" t="shared" si="40" ref="Y89:Y120">(P89*X89)</f>
        <v>0.48</v>
      </c>
      <c r="Z89" s="42">
        <f aca="true" t="shared" si="41" ref="Z89:Z120">(Q89*X89)</f>
        <v>289.68</v>
      </c>
      <c r="AA89" s="42">
        <f aca="true" t="shared" si="42" ref="AA89:AA120">(R89*X89)</f>
        <v>290.15999999999997</v>
      </c>
      <c r="AB89" s="42">
        <f aca="true" t="shared" si="43" ref="AB89:AB120">(S89*X89)</f>
        <v>12559.079999999998</v>
      </c>
      <c r="AC89" s="42">
        <f aca="true" t="shared" si="44" ref="AC89:AC120">(U89*X89)</f>
        <v>1156.4316</v>
      </c>
      <c r="AD89" s="42">
        <f aca="true" t="shared" si="45" ref="AD89:AD120">(T89*X89)</f>
        <v>12849.24</v>
      </c>
      <c r="AE89" s="91">
        <v>1</v>
      </c>
      <c r="AF89" s="228" t="s">
        <v>105</v>
      </c>
      <c r="AG89" s="144" t="s">
        <v>129</v>
      </c>
    </row>
    <row r="90" spans="1:33" s="45" customFormat="1" ht="17.25" customHeight="1">
      <c r="A90" s="146" t="s">
        <v>201</v>
      </c>
      <c r="B90" s="146" t="s">
        <v>202</v>
      </c>
      <c r="C90" s="146" t="s">
        <v>911</v>
      </c>
      <c r="D90" s="146" t="s">
        <v>912</v>
      </c>
      <c r="E90" s="146" t="s">
        <v>104</v>
      </c>
      <c r="F90" s="146" t="s">
        <v>664</v>
      </c>
      <c r="G90" s="146" t="s">
        <v>105</v>
      </c>
      <c r="H90" s="146" t="s">
        <v>203</v>
      </c>
      <c r="I90" s="147">
        <v>1075.11</v>
      </c>
      <c r="J90" s="147">
        <v>24.14</v>
      </c>
      <c r="K90" s="44" t="s">
        <v>104</v>
      </c>
      <c r="L90" s="44">
        <v>1</v>
      </c>
      <c r="M90" s="44">
        <v>1</v>
      </c>
      <c r="N90" s="44" t="s">
        <v>104</v>
      </c>
      <c r="O90" s="44">
        <v>56</v>
      </c>
      <c r="P90" s="48">
        <v>0.04</v>
      </c>
      <c r="Q90" s="48">
        <v>24.14</v>
      </c>
      <c r="R90" s="49">
        <f t="shared" si="37"/>
        <v>24.18</v>
      </c>
      <c r="S90" s="201">
        <f t="shared" si="38"/>
        <v>1050.9299999999998</v>
      </c>
      <c r="T90" s="59">
        <v>1075.11</v>
      </c>
      <c r="U90" s="42">
        <f t="shared" si="39"/>
        <v>96.75989999999999</v>
      </c>
      <c r="V90" s="44">
        <v>1</v>
      </c>
      <c r="W90" s="44">
        <v>1</v>
      </c>
      <c r="X90" s="46">
        <v>12</v>
      </c>
      <c r="Y90" s="42">
        <f t="shared" si="40"/>
        <v>0.48</v>
      </c>
      <c r="Z90" s="42">
        <f t="shared" si="41"/>
        <v>289.68</v>
      </c>
      <c r="AA90" s="42">
        <f t="shared" si="42"/>
        <v>290.15999999999997</v>
      </c>
      <c r="AB90" s="42">
        <f t="shared" si="43"/>
        <v>12611.159999999998</v>
      </c>
      <c r="AC90" s="42">
        <f t="shared" si="44"/>
        <v>1161.1187999999997</v>
      </c>
      <c r="AD90" s="42">
        <f t="shared" si="45"/>
        <v>12901.32</v>
      </c>
      <c r="AE90" s="91">
        <v>2</v>
      </c>
      <c r="AF90" s="228" t="s">
        <v>111</v>
      </c>
      <c r="AG90" s="144" t="s">
        <v>113</v>
      </c>
    </row>
    <row r="91" spans="1:33" s="45" customFormat="1" ht="17.25" customHeight="1">
      <c r="A91" s="155" t="s">
        <v>204</v>
      </c>
      <c r="B91" s="155" t="s">
        <v>205</v>
      </c>
      <c r="C91" s="155" t="s">
        <v>917</v>
      </c>
      <c r="D91" s="155" t="s">
        <v>918</v>
      </c>
      <c r="E91" s="155" t="s">
        <v>104</v>
      </c>
      <c r="F91" s="155" t="s">
        <v>664</v>
      </c>
      <c r="G91" s="155" t="s">
        <v>105</v>
      </c>
      <c r="H91" s="155" t="s">
        <v>206</v>
      </c>
      <c r="I91" s="59">
        <v>1078.5</v>
      </c>
      <c r="J91" s="9"/>
      <c r="K91" s="44" t="s">
        <v>104</v>
      </c>
      <c r="L91" s="44">
        <v>1</v>
      </c>
      <c r="M91" s="44">
        <v>1</v>
      </c>
      <c r="N91" s="44" t="s">
        <v>104</v>
      </c>
      <c r="O91" s="44">
        <v>57</v>
      </c>
      <c r="P91" s="48">
        <v>0.04</v>
      </c>
      <c r="Q91" s="48">
        <v>24.14</v>
      </c>
      <c r="R91" s="49">
        <f t="shared" si="37"/>
        <v>24.18</v>
      </c>
      <c r="S91" s="201">
        <f t="shared" si="38"/>
        <v>1054.32</v>
      </c>
      <c r="T91" s="59">
        <v>1078.5</v>
      </c>
      <c r="U91" s="42">
        <f t="shared" si="39"/>
        <v>97.065</v>
      </c>
      <c r="V91" s="44">
        <v>1</v>
      </c>
      <c r="W91" s="44">
        <v>1</v>
      </c>
      <c r="X91" s="46">
        <v>12</v>
      </c>
      <c r="Y91" s="42">
        <f t="shared" si="40"/>
        <v>0.48</v>
      </c>
      <c r="Z91" s="42">
        <f t="shared" si="41"/>
        <v>289.68</v>
      </c>
      <c r="AA91" s="42">
        <f t="shared" si="42"/>
        <v>290.15999999999997</v>
      </c>
      <c r="AB91" s="42">
        <f t="shared" si="43"/>
        <v>12651.84</v>
      </c>
      <c r="AC91" s="42">
        <f t="shared" si="44"/>
        <v>1164.78</v>
      </c>
      <c r="AD91" s="42">
        <f t="shared" si="45"/>
        <v>12942</v>
      </c>
      <c r="AE91" s="91">
        <v>3</v>
      </c>
      <c r="AF91" s="228" t="s">
        <v>105</v>
      </c>
      <c r="AG91" s="144" t="s">
        <v>112</v>
      </c>
    </row>
    <row r="92" spans="1:33" s="64" customFormat="1" ht="17.25" customHeight="1">
      <c r="A92" s="155" t="s">
        <v>207</v>
      </c>
      <c r="B92" s="155" t="s">
        <v>208</v>
      </c>
      <c r="C92" s="155" t="s">
        <v>923</v>
      </c>
      <c r="D92" s="155" t="s">
        <v>924</v>
      </c>
      <c r="E92" s="155" t="s">
        <v>104</v>
      </c>
      <c r="F92" s="155" t="s">
        <v>664</v>
      </c>
      <c r="G92" s="155" t="s">
        <v>105</v>
      </c>
      <c r="H92" s="155" t="s">
        <v>242</v>
      </c>
      <c r="I92" s="59">
        <v>1078.5</v>
      </c>
      <c r="K92" s="44" t="s">
        <v>104</v>
      </c>
      <c r="L92" s="44">
        <v>1</v>
      </c>
      <c r="M92" s="44">
        <v>1</v>
      </c>
      <c r="N92" s="44" t="s">
        <v>104</v>
      </c>
      <c r="O92" s="44">
        <v>58</v>
      </c>
      <c r="P92" s="48">
        <v>0.04</v>
      </c>
      <c r="Q92" s="48">
        <v>24.14</v>
      </c>
      <c r="R92" s="49">
        <f t="shared" si="37"/>
        <v>24.18</v>
      </c>
      <c r="S92" s="201">
        <f t="shared" si="38"/>
        <v>1054.32</v>
      </c>
      <c r="T92" s="59">
        <v>1078.5</v>
      </c>
      <c r="U92" s="42">
        <f t="shared" si="39"/>
        <v>97.065</v>
      </c>
      <c r="V92" s="44">
        <v>1</v>
      </c>
      <c r="W92" s="44">
        <v>1</v>
      </c>
      <c r="X92" s="46">
        <v>12</v>
      </c>
      <c r="Y92" s="42">
        <f t="shared" si="40"/>
        <v>0.48</v>
      </c>
      <c r="Z92" s="42">
        <f t="shared" si="41"/>
        <v>289.68</v>
      </c>
      <c r="AA92" s="42">
        <f t="shared" si="42"/>
        <v>290.15999999999997</v>
      </c>
      <c r="AB92" s="42">
        <f t="shared" si="43"/>
        <v>12651.84</v>
      </c>
      <c r="AC92" s="42">
        <f t="shared" si="44"/>
        <v>1164.78</v>
      </c>
      <c r="AD92" s="42">
        <f t="shared" si="45"/>
        <v>12942</v>
      </c>
      <c r="AE92" s="91">
        <v>4</v>
      </c>
      <c r="AF92" s="228" t="s">
        <v>105</v>
      </c>
      <c r="AG92" s="144" t="s">
        <v>116</v>
      </c>
    </row>
    <row r="93" spans="1:33" s="45" customFormat="1" ht="17.25" customHeight="1">
      <c r="A93" s="158"/>
      <c r="B93" s="158" t="s">
        <v>1053</v>
      </c>
      <c r="C93" s="158" t="s">
        <v>794</v>
      </c>
      <c r="D93" s="158"/>
      <c r="E93" s="158" t="s">
        <v>104</v>
      </c>
      <c r="F93" s="158"/>
      <c r="G93" s="158" t="s">
        <v>105</v>
      </c>
      <c r="H93" s="158" t="s">
        <v>307</v>
      </c>
      <c r="I93" s="159">
        <v>1078.5</v>
      </c>
      <c r="J93" s="160"/>
      <c r="K93" s="44" t="s">
        <v>104</v>
      </c>
      <c r="L93" s="44">
        <v>1</v>
      </c>
      <c r="M93" s="44">
        <v>1</v>
      </c>
      <c r="N93" s="44" t="s">
        <v>104</v>
      </c>
      <c r="O93" s="44">
        <v>59</v>
      </c>
      <c r="P93" s="48">
        <v>0.04</v>
      </c>
      <c r="Q93" s="48">
        <v>24.14</v>
      </c>
      <c r="R93" s="49">
        <f t="shared" si="37"/>
        <v>24.18</v>
      </c>
      <c r="S93" s="201">
        <f t="shared" si="38"/>
        <v>1054.32</v>
      </c>
      <c r="T93" s="59">
        <v>1078.5</v>
      </c>
      <c r="U93" s="42">
        <f t="shared" si="39"/>
        <v>97.065</v>
      </c>
      <c r="V93" s="44">
        <v>1</v>
      </c>
      <c r="W93" s="44">
        <v>1</v>
      </c>
      <c r="X93" s="46">
        <v>12</v>
      </c>
      <c r="Y93" s="42">
        <f t="shared" si="40"/>
        <v>0.48</v>
      </c>
      <c r="Z93" s="42">
        <f t="shared" si="41"/>
        <v>289.68</v>
      </c>
      <c r="AA93" s="42">
        <f t="shared" si="42"/>
        <v>290.15999999999997</v>
      </c>
      <c r="AB93" s="42">
        <f t="shared" si="43"/>
        <v>12651.84</v>
      </c>
      <c r="AC93" s="42">
        <f t="shared" si="44"/>
        <v>1164.78</v>
      </c>
      <c r="AD93" s="42">
        <f t="shared" si="45"/>
        <v>12942</v>
      </c>
      <c r="AE93" s="91">
        <v>5</v>
      </c>
      <c r="AF93" s="228" t="s">
        <v>105</v>
      </c>
      <c r="AG93" s="144" t="s">
        <v>116</v>
      </c>
    </row>
    <row r="94" spans="1:33" s="45" customFormat="1" ht="17.25" customHeight="1">
      <c r="A94" s="153" t="s">
        <v>210</v>
      </c>
      <c r="B94" s="153" t="s">
        <v>211</v>
      </c>
      <c r="C94" s="153" t="s">
        <v>659</v>
      </c>
      <c r="D94" s="153" t="s">
        <v>880</v>
      </c>
      <c r="E94" s="153" t="s">
        <v>104</v>
      </c>
      <c r="F94" s="153" t="s">
        <v>661</v>
      </c>
      <c r="G94" s="153" t="s">
        <v>105</v>
      </c>
      <c r="H94" s="153" t="s">
        <v>212</v>
      </c>
      <c r="I94" s="154">
        <v>1086.1</v>
      </c>
      <c r="J94" s="154">
        <v>24.14</v>
      </c>
      <c r="K94" s="44" t="s">
        <v>104</v>
      </c>
      <c r="L94" s="44">
        <v>1</v>
      </c>
      <c r="M94" s="44">
        <v>1</v>
      </c>
      <c r="N94" s="44" t="s">
        <v>104</v>
      </c>
      <c r="O94" s="44">
        <v>60</v>
      </c>
      <c r="P94" s="48">
        <v>0.04</v>
      </c>
      <c r="Q94" s="48">
        <v>24.14</v>
      </c>
      <c r="R94" s="49">
        <f t="shared" si="37"/>
        <v>24.18</v>
      </c>
      <c r="S94" s="201">
        <f t="shared" si="38"/>
        <v>1061.9199999999998</v>
      </c>
      <c r="T94" s="59">
        <v>1086.1</v>
      </c>
      <c r="U94" s="42">
        <f t="shared" si="39"/>
        <v>97.749</v>
      </c>
      <c r="V94" s="44">
        <v>1</v>
      </c>
      <c r="W94" s="44">
        <v>1</v>
      </c>
      <c r="X94" s="46">
        <v>12</v>
      </c>
      <c r="Y94" s="42">
        <f t="shared" si="40"/>
        <v>0.48</v>
      </c>
      <c r="Z94" s="42">
        <f t="shared" si="41"/>
        <v>289.68</v>
      </c>
      <c r="AA94" s="42">
        <f t="shared" si="42"/>
        <v>290.15999999999997</v>
      </c>
      <c r="AB94" s="42">
        <f t="shared" si="43"/>
        <v>12743.039999999997</v>
      </c>
      <c r="AC94" s="42">
        <f t="shared" si="44"/>
        <v>1172.9879999999998</v>
      </c>
      <c r="AD94" s="42">
        <f t="shared" si="45"/>
        <v>13033.199999999999</v>
      </c>
      <c r="AE94" s="91">
        <v>6</v>
      </c>
      <c r="AF94" s="228" t="s">
        <v>105</v>
      </c>
      <c r="AG94" s="144" t="s">
        <v>124</v>
      </c>
    </row>
    <row r="95" spans="1:33" s="45" customFormat="1" ht="17.25" customHeight="1">
      <c r="A95" s="146" t="s">
        <v>213</v>
      </c>
      <c r="B95" s="146" t="s">
        <v>214</v>
      </c>
      <c r="C95" s="146" t="s">
        <v>665</v>
      </c>
      <c r="D95" s="146" t="s">
        <v>832</v>
      </c>
      <c r="E95" s="146" t="s">
        <v>104</v>
      </c>
      <c r="F95" s="146" t="s">
        <v>664</v>
      </c>
      <c r="G95" s="146" t="s">
        <v>105</v>
      </c>
      <c r="H95" s="146" t="s">
        <v>215</v>
      </c>
      <c r="I95" s="147">
        <v>1090.14</v>
      </c>
      <c r="J95" s="147">
        <v>24.14</v>
      </c>
      <c r="K95" s="44" t="s">
        <v>104</v>
      </c>
      <c r="L95" s="44">
        <v>1</v>
      </c>
      <c r="M95" s="44">
        <v>1</v>
      </c>
      <c r="N95" s="44" t="s">
        <v>104</v>
      </c>
      <c r="O95" s="44">
        <v>61</v>
      </c>
      <c r="P95" s="48">
        <v>0.04</v>
      </c>
      <c r="Q95" s="48">
        <v>24.14</v>
      </c>
      <c r="R95" s="49">
        <f t="shared" si="37"/>
        <v>24.18</v>
      </c>
      <c r="S95" s="201">
        <f t="shared" si="38"/>
        <v>1065.96</v>
      </c>
      <c r="T95" s="59">
        <v>1090.14</v>
      </c>
      <c r="U95" s="42">
        <f t="shared" si="39"/>
        <v>98.1126</v>
      </c>
      <c r="V95" s="44">
        <v>1</v>
      </c>
      <c r="W95" s="44">
        <v>1</v>
      </c>
      <c r="X95" s="46">
        <v>12</v>
      </c>
      <c r="Y95" s="42">
        <f t="shared" si="40"/>
        <v>0.48</v>
      </c>
      <c r="Z95" s="42">
        <f t="shared" si="41"/>
        <v>289.68</v>
      </c>
      <c r="AA95" s="42">
        <f t="shared" si="42"/>
        <v>290.15999999999997</v>
      </c>
      <c r="AB95" s="42">
        <f t="shared" si="43"/>
        <v>12791.52</v>
      </c>
      <c r="AC95" s="42">
        <f t="shared" si="44"/>
        <v>1177.3512</v>
      </c>
      <c r="AD95" s="42">
        <f t="shared" si="45"/>
        <v>13081.68</v>
      </c>
      <c r="AE95" s="91">
        <v>7</v>
      </c>
      <c r="AF95" s="228" t="s">
        <v>105</v>
      </c>
      <c r="AG95" s="144" t="s">
        <v>107</v>
      </c>
    </row>
    <row r="96" spans="1:33" s="45" customFormat="1" ht="17.25" customHeight="1">
      <c r="A96" s="146" t="s">
        <v>216</v>
      </c>
      <c r="B96" s="146" t="s">
        <v>217</v>
      </c>
      <c r="C96" s="146" t="s">
        <v>675</v>
      </c>
      <c r="D96" s="146" t="s">
        <v>844</v>
      </c>
      <c r="E96" s="146" t="s">
        <v>104</v>
      </c>
      <c r="F96" s="146" t="s">
        <v>661</v>
      </c>
      <c r="G96" s="146" t="s">
        <v>111</v>
      </c>
      <c r="H96" s="146" t="s">
        <v>218</v>
      </c>
      <c r="I96" s="147">
        <v>1090.14</v>
      </c>
      <c r="J96" s="147">
        <v>24.14</v>
      </c>
      <c r="K96" s="44" t="s">
        <v>104</v>
      </c>
      <c r="L96" s="44">
        <v>1</v>
      </c>
      <c r="M96" s="44">
        <v>1</v>
      </c>
      <c r="N96" s="44" t="s">
        <v>104</v>
      </c>
      <c r="O96" s="44">
        <v>62</v>
      </c>
      <c r="P96" s="48">
        <v>0.04</v>
      </c>
      <c r="Q96" s="48">
        <v>24.14</v>
      </c>
      <c r="R96" s="49">
        <f t="shared" si="37"/>
        <v>24.18</v>
      </c>
      <c r="S96" s="201">
        <f t="shared" si="38"/>
        <v>1065.96</v>
      </c>
      <c r="T96" s="59">
        <v>1090.14</v>
      </c>
      <c r="U96" s="42">
        <f t="shared" si="39"/>
        <v>98.1126</v>
      </c>
      <c r="V96" s="44">
        <v>1</v>
      </c>
      <c r="W96" s="44">
        <v>1</v>
      </c>
      <c r="X96" s="46">
        <v>12</v>
      </c>
      <c r="Y96" s="42">
        <f t="shared" si="40"/>
        <v>0.48</v>
      </c>
      <c r="Z96" s="42">
        <f t="shared" si="41"/>
        <v>289.68</v>
      </c>
      <c r="AA96" s="42">
        <f t="shared" si="42"/>
        <v>290.15999999999997</v>
      </c>
      <c r="AB96" s="42">
        <f t="shared" si="43"/>
        <v>12791.52</v>
      </c>
      <c r="AC96" s="42">
        <f t="shared" si="44"/>
        <v>1177.3512</v>
      </c>
      <c r="AD96" s="42">
        <f t="shared" si="45"/>
        <v>13081.68</v>
      </c>
      <c r="AE96" s="91">
        <v>8</v>
      </c>
      <c r="AF96" s="228" t="s">
        <v>111</v>
      </c>
      <c r="AG96" s="144" t="s">
        <v>114</v>
      </c>
    </row>
    <row r="97" spans="1:33" s="45" customFormat="1" ht="17.25" customHeight="1">
      <c r="A97" s="153" t="s">
        <v>219</v>
      </c>
      <c r="B97" s="153" t="s">
        <v>220</v>
      </c>
      <c r="C97" s="153" t="s">
        <v>659</v>
      </c>
      <c r="D97" s="153" t="s">
        <v>902</v>
      </c>
      <c r="E97" s="153" t="s">
        <v>104</v>
      </c>
      <c r="F97" s="153" t="s">
        <v>664</v>
      </c>
      <c r="G97" s="153" t="s">
        <v>105</v>
      </c>
      <c r="H97" s="153" t="s">
        <v>221</v>
      </c>
      <c r="I97" s="154">
        <v>1090.14</v>
      </c>
      <c r="J97" s="154">
        <v>24.14</v>
      </c>
      <c r="K97" s="44" t="s">
        <v>104</v>
      </c>
      <c r="L97" s="44">
        <v>1</v>
      </c>
      <c r="M97" s="44">
        <v>1</v>
      </c>
      <c r="N97" s="44" t="s">
        <v>104</v>
      </c>
      <c r="O97" s="44">
        <v>63</v>
      </c>
      <c r="P97" s="48">
        <v>0.04</v>
      </c>
      <c r="Q97" s="48">
        <v>24.14</v>
      </c>
      <c r="R97" s="49">
        <f t="shared" si="37"/>
        <v>24.18</v>
      </c>
      <c r="S97" s="201">
        <f t="shared" si="38"/>
        <v>1065.96</v>
      </c>
      <c r="T97" s="59">
        <v>1090.14</v>
      </c>
      <c r="U97" s="42">
        <f t="shared" si="39"/>
        <v>98.1126</v>
      </c>
      <c r="V97" s="44">
        <v>1</v>
      </c>
      <c r="W97" s="44">
        <v>1</v>
      </c>
      <c r="X97" s="46">
        <v>12</v>
      </c>
      <c r="Y97" s="42">
        <f t="shared" si="40"/>
        <v>0.48</v>
      </c>
      <c r="Z97" s="42">
        <f t="shared" si="41"/>
        <v>289.68</v>
      </c>
      <c r="AA97" s="42">
        <f t="shared" si="42"/>
        <v>290.15999999999997</v>
      </c>
      <c r="AB97" s="42">
        <f t="shared" si="43"/>
        <v>12791.52</v>
      </c>
      <c r="AC97" s="42">
        <f t="shared" si="44"/>
        <v>1177.3512</v>
      </c>
      <c r="AD97" s="42">
        <f t="shared" si="45"/>
        <v>13081.68</v>
      </c>
      <c r="AE97" s="91">
        <v>9</v>
      </c>
      <c r="AF97" s="228" t="s">
        <v>105</v>
      </c>
      <c r="AG97" s="144" t="s">
        <v>116</v>
      </c>
    </row>
    <row r="98" spans="1:33" s="45" customFormat="1" ht="17.25" customHeight="1">
      <c r="A98" s="146" t="s">
        <v>225</v>
      </c>
      <c r="B98" s="146" t="s">
        <v>226</v>
      </c>
      <c r="C98" s="146" t="s">
        <v>855</v>
      </c>
      <c r="D98" s="146" t="s">
        <v>856</v>
      </c>
      <c r="E98" s="146" t="s">
        <v>104</v>
      </c>
      <c r="F98" s="146" t="s">
        <v>664</v>
      </c>
      <c r="G98" s="146" t="s">
        <v>105</v>
      </c>
      <c r="H98" s="146" t="s">
        <v>203</v>
      </c>
      <c r="I98" s="147">
        <v>1090.14</v>
      </c>
      <c r="J98" s="147">
        <v>24.14</v>
      </c>
      <c r="K98" s="44" t="s">
        <v>104</v>
      </c>
      <c r="L98" s="44">
        <v>1</v>
      </c>
      <c r="M98" s="44">
        <v>1</v>
      </c>
      <c r="N98" s="44" t="s">
        <v>104</v>
      </c>
      <c r="O98" s="44">
        <v>64</v>
      </c>
      <c r="P98" s="48">
        <v>0.04</v>
      </c>
      <c r="Q98" s="48">
        <v>24.14</v>
      </c>
      <c r="R98" s="49">
        <f t="shared" si="37"/>
        <v>24.18</v>
      </c>
      <c r="S98" s="201">
        <f t="shared" si="38"/>
        <v>1065.96</v>
      </c>
      <c r="T98" s="59">
        <v>1090.14</v>
      </c>
      <c r="U98" s="42">
        <f t="shared" si="39"/>
        <v>98.1126</v>
      </c>
      <c r="V98" s="44">
        <v>1</v>
      </c>
      <c r="W98" s="44">
        <v>1</v>
      </c>
      <c r="X98" s="46">
        <v>12</v>
      </c>
      <c r="Y98" s="42">
        <f t="shared" si="40"/>
        <v>0.48</v>
      </c>
      <c r="Z98" s="42">
        <f t="shared" si="41"/>
        <v>289.68</v>
      </c>
      <c r="AA98" s="42">
        <f t="shared" si="42"/>
        <v>290.15999999999997</v>
      </c>
      <c r="AB98" s="42">
        <f t="shared" si="43"/>
        <v>12791.52</v>
      </c>
      <c r="AC98" s="42">
        <f t="shared" si="44"/>
        <v>1177.3512</v>
      </c>
      <c r="AD98" s="42">
        <f t="shared" si="45"/>
        <v>13081.68</v>
      </c>
      <c r="AE98" s="91">
        <v>10</v>
      </c>
      <c r="AF98" s="228" t="s">
        <v>111</v>
      </c>
      <c r="AG98" s="144" t="s">
        <v>119</v>
      </c>
    </row>
    <row r="99" spans="1:33" s="45" customFormat="1" ht="17.25" customHeight="1">
      <c r="A99" s="155" t="s">
        <v>227</v>
      </c>
      <c r="B99" s="155" t="s">
        <v>228</v>
      </c>
      <c r="C99" s="155" t="s">
        <v>915</v>
      </c>
      <c r="D99" s="155" t="s">
        <v>916</v>
      </c>
      <c r="E99" s="155" t="s">
        <v>104</v>
      </c>
      <c r="F99" s="155" t="s">
        <v>664</v>
      </c>
      <c r="G99" s="155" t="s">
        <v>105</v>
      </c>
      <c r="H99" s="155" t="s">
        <v>323</v>
      </c>
      <c r="I99" s="59">
        <v>1078.5</v>
      </c>
      <c r="J99" s="9"/>
      <c r="K99" s="44" t="s">
        <v>104</v>
      </c>
      <c r="L99" s="44">
        <v>1</v>
      </c>
      <c r="M99" s="44">
        <v>1</v>
      </c>
      <c r="N99" s="44" t="s">
        <v>104</v>
      </c>
      <c r="O99" s="44">
        <v>65</v>
      </c>
      <c r="P99" s="48">
        <v>0.04</v>
      </c>
      <c r="Q99" s="48">
        <v>24.14</v>
      </c>
      <c r="R99" s="49">
        <f t="shared" si="37"/>
        <v>24.18</v>
      </c>
      <c r="S99" s="201">
        <f t="shared" si="38"/>
        <v>1054.32</v>
      </c>
      <c r="T99" s="59">
        <v>1078.5</v>
      </c>
      <c r="U99" s="42">
        <f t="shared" si="39"/>
        <v>97.065</v>
      </c>
      <c r="V99" s="44">
        <v>1</v>
      </c>
      <c r="W99" s="44">
        <v>1</v>
      </c>
      <c r="X99" s="46">
        <v>12</v>
      </c>
      <c r="Y99" s="42">
        <f t="shared" si="40"/>
        <v>0.48</v>
      </c>
      <c r="Z99" s="42">
        <f t="shared" si="41"/>
        <v>289.68</v>
      </c>
      <c r="AA99" s="42">
        <f t="shared" si="42"/>
        <v>290.15999999999997</v>
      </c>
      <c r="AB99" s="42">
        <f t="shared" si="43"/>
        <v>12651.84</v>
      </c>
      <c r="AC99" s="42">
        <f t="shared" si="44"/>
        <v>1164.78</v>
      </c>
      <c r="AD99" s="42">
        <f t="shared" si="45"/>
        <v>12942</v>
      </c>
      <c r="AE99" s="91">
        <v>11</v>
      </c>
      <c r="AF99" s="228" t="s">
        <v>105</v>
      </c>
      <c r="AG99" s="144" t="s">
        <v>118</v>
      </c>
    </row>
    <row r="100" spans="1:33" s="45" customFormat="1" ht="17.25" customHeight="1">
      <c r="A100" s="146" t="s">
        <v>230</v>
      </c>
      <c r="B100" s="146" t="s">
        <v>231</v>
      </c>
      <c r="C100" s="146" t="s">
        <v>665</v>
      </c>
      <c r="D100" s="146" t="s">
        <v>866</v>
      </c>
      <c r="E100" s="146" t="s">
        <v>104</v>
      </c>
      <c r="F100" s="146" t="s">
        <v>664</v>
      </c>
      <c r="G100" s="146" t="s">
        <v>105</v>
      </c>
      <c r="H100" s="146" t="s">
        <v>232</v>
      </c>
      <c r="I100" s="147">
        <v>1090.14</v>
      </c>
      <c r="J100" s="147">
        <v>24.14</v>
      </c>
      <c r="K100" s="44" t="s">
        <v>104</v>
      </c>
      <c r="L100" s="44">
        <v>1</v>
      </c>
      <c r="M100" s="44">
        <v>1</v>
      </c>
      <c r="N100" s="44" t="s">
        <v>104</v>
      </c>
      <c r="O100" s="44">
        <v>66</v>
      </c>
      <c r="P100" s="48">
        <v>0.04</v>
      </c>
      <c r="Q100" s="48">
        <v>24.14</v>
      </c>
      <c r="R100" s="49">
        <f t="shared" si="37"/>
        <v>24.18</v>
      </c>
      <c r="S100" s="201">
        <f t="shared" si="38"/>
        <v>1065.96</v>
      </c>
      <c r="T100" s="59">
        <v>1090.14</v>
      </c>
      <c r="U100" s="42">
        <f t="shared" si="39"/>
        <v>98.1126</v>
      </c>
      <c r="V100" s="44">
        <v>1</v>
      </c>
      <c r="W100" s="44">
        <v>1</v>
      </c>
      <c r="X100" s="46">
        <v>12</v>
      </c>
      <c r="Y100" s="42">
        <f t="shared" si="40"/>
        <v>0.48</v>
      </c>
      <c r="Z100" s="42">
        <f t="shared" si="41"/>
        <v>289.68</v>
      </c>
      <c r="AA100" s="42">
        <f t="shared" si="42"/>
        <v>290.15999999999997</v>
      </c>
      <c r="AB100" s="42">
        <f t="shared" si="43"/>
        <v>12791.52</v>
      </c>
      <c r="AC100" s="42">
        <f t="shared" si="44"/>
        <v>1177.3512</v>
      </c>
      <c r="AD100" s="42">
        <f t="shared" si="45"/>
        <v>13081.68</v>
      </c>
      <c r="AE100" s="91">
        <v>12</v>
      </c>
      <c r="AF100" s="228" t="s">
        <v>105</v>
      </c>
      <c r="AG100" s="144" t="s">
        <v>121</v>
      </c>
    </row>
    <row r="101" spans="1:33" s="45" customFormat="1" ht="17.25" customHeight="1">
      <c r="A101" s="146" t="s">
        <v>233</v>
      </c>
      <c r="B101" s="146" t="s">
        <v>234</v>
      </c>
      <c r="C101" s="146" t="s">
        <v>667</v>
      </c>
      <c r="D101" s="146" t="s">
        <v>871</v>
      </c>
      <c r="E101" s="146" t="s">
        <v>104</v>
      </c>
      <c r="F101" s="146" t="s">
        <v>664</v>
      </c>
      <c r="G101" s="146" t="s">
        <v>105</v>
      </c>
      <c r="H101" s="146" t="s">
        <v>221</v>
      </c>
      <c r="I101" s="147">
        <v>1090.14</v>
      </c>
      <c r="J101" s="147">
        <v>24.14</v>
      </c>
      <c r="K101" s="44" t="s">
        <v>104</v>
      </c>
      <c r="L101" s="44">
        <v>1</v>
      </c>
      <c r="M101" s="44">
        <v>1</v>
      </c>
      <c r="N101" s="44" t="s">
        <v>104</v>
      </c>
      <c r="O101" s="44">
        <v>67</v>
      </c>
      <c r="P101" s="48">
        <v>0.04</v>
      </c>
      <c r="Q101" s="48">
        <v>24.14</v>
      </c>
      <c r="R101" s="49">
        <f t="shared" si="37"/>
        <v>24.18</v>
      </c>
      <c r="S101" s="201">
        <f t="shared" si="38"/>
        <v>1065.96</v>
      </c>
      <c r="T101" s="59">
        <v>1090.14</v>
      </c>
      <c r="U101" s="42">
        <f t="shared" si="39"/>
        <v>98.1126</v>
      </c>
      <c r="V101" s="44">
        <v>1</v>
      </c>
      <c r="W101" s="44">
        <v>1</v>
      </c>
      <c r="X101" s="46">
        <v>12</v>
      </c>
      <c r="Y101" s="42">
        <f t="shared" si="40"/>
        <v>0.48</v>
      </c>
      <c r="Z101" s="42">
        <f t="shared" si="41"/>
        <v>289.68</v>
      </c>
      <c r="AA101" s="42">
        <f t="shared" si="42"/>
        <v>290.15999999999997</v>
      </c>
      <c r="AB101" s="42">
        <f t="shared" si="43"/>
        <v>12791.52</v>
      </c>
      <c r="AC101" s="42">
        <f t="shared" si="44"/>
        <v>1177.3512</v>
      </c>
      <c r="AD101" s="42">
        <f t="shared" si="45"/>
        <v>13081.68</v>
      </c>
      <c r="AE101" s="91">
        <v>13</v>
      </c>
      <c r="AF101" s="228" t="s">
        <v>105</v>
      </c>
      <c r="AG101" s="144" t="s">
        <v>123</v>
      </c>
    </row>
    <row r="102" spans="1:33" s="45" customFormat="1" ht="17.25" customHeight="1">
      <c r="A102" s="153" t="s">
        <v>238</v>
      </c>
      <c r="B102" s="153" t="s">
        <v>239</v>
      </c>
      <c r="C102" s="153" t="s">
        <v>685</v>
      </c>
      <c r="D102" s="153" t="s">
        <v>876</v>
      </c>
      <c r="E102" s="153" t="s">
        <v>104</v>
      </c>
      <c r="F102" s="153" t="s">
        <v>664</v>
      </c>
      <c r="G102" s="153" t="s">
        <v>105</v>
      </c>
      <c r="H102" s="153" t="s">
        <v>206</v>
      </c>
      <c r="I102" s="154">
        <v>1090.14</v>
      </c>
      <c r="J102" s="154">
        <v>24.14</v>
      </c>
      <c r="K102" s="44" t="s">
        <v>104</v>
      </c>
      <c r="L102" s="44">
        <v>1</v>
      </c>
      <c r="M102" s="44">
        <v>1</v>
      </c>
      <c r="N102" s="44" t="s">
        <v>104</v>
      </c>
      <c r="O102" s="44">
        <v>68</v>
      </c>
      <c r="P102" s="48">
        <v>0.04</v>
      </c>
      <c r="Q102" s="48">
        <v>24.14</v>
      </c>
      <c r="R102" s="49">
        <f t="shared" si="37"/>
        <v>24.18</v>
      </c>
      <c r="S102" s="201">
        <f t="shared" si="38"/>
        <v>1065.96</v>
      </c>
      <c r="T102" s="59">
        <v>1090.14</v>
      </c>
      <c r="U102" s="42">
        <f t="shared" si="39"/>
        <v>98.1126</v>
      </c>
      <c r="V102" s="44">
        <v>1</v>
      </c>
      <c r="W102" s="44">
        <v>1</v>
      </c>
      <c r="X102" s="46">
        <v>12</v>
      </c>
      <c r="Y102" s="42">
        <f t="shared" si="40"/>
        <v>0.48</v>
      </c>
      <c r="Z102" s="42">
        <f t="shared" si="41"/>
        <v>289.68</v>
      </c>
      <c r="AA102" s="42">
        <f t="shared" si="42"/>
        <v>290.15999999999997</v>
      </c>
      <c r="AB102" s="42">
        <f t="shared" si="43"/>
        <v>12791.52</v>
      </c>
      <c r="AC102" s="42">
        <f t="shared" si="44"/>
        <v>1177.3512</v>
      </c>
      <c r="AD102" s="42">
        <f t="shared" si="45"/>
        <v>13081.68</v>
      </c>
      <c r="AE102" s="91">
        <v>14</v>
      </c>
      <c r="AF102" s="228" t="s">
        <v>111</v>
      </c>
      <c r="AG102" s="144" t="s">
        <v>122</v>
      </c>
    </row>
    <row r="103" spans="1:33" s="45" customFormat="1" ht="17.25" customHeight="1">
      <c r="A103" s="146" t="s">
        <v>240</v>
      </c>
      <c r="B103" s="146" t="s">
        <v>241</v>
      </c>
      <c r="C103" s="146" t="s">
        <v>877</v>
      </c>
      <c r="D103" s="146" t="s">
        <v>878</v>
      </c>
      <c r="E103" s="146" t="s">
        <v>104</v>
      </c>
      <c r="F103" s="146" t="s">
        <v>664</v>
      </c>
      <c r="G103" s="146" t="s">
        <v>111</v>
      </c>
      <c r="H103" s="146" t="s">
        <v>242</v>
      </c>
      <c r="I103" s="147">
        <v>1090.14</v>
      </c>
      <c r="J103" s="147">
        <v>24.14</v>
      </c>
      <c r="K103" s="44" t="s">
        <v>104</v>
      </c>
      <c r="L103" s="44">
        <v>1</v>
      </c>
      <c r="M103" s="44">
        <v>1</v>
      </c>
      <c r="N103" s="44" t="s">
        <v>104</v>
      </c>
      <c r="O103" s="44">
        <v>69</v>
      </c>
      <c r="P103" s="48">
        <v>0.04</v>
      </c>
      <c r="Q103" s="48">
        <v>24.14</v>
      </c>
      <c r="R103" s="49">
        <f t="shared" si="37"/>
        <v>24.18</v>
      </c>
      <c r="S103" s="201">
        <f t="shared" si="38"/>
        <v>1065.96</v>
      </c>
      <c r="T103" s="59">
        <v>1090.14</v>
      </c>
      <c r="U103" s="42">
        <f t="shared" si="39"/>
        <v>98.1126</v>
      </c>
      <c r="V103" s="44">
        <v>1</v>
      </c>
      <c r="W103" s="44">
        <v>1</v>
      </c>
      <c r="X103" s="46">
        <v>12</v>
      </c>
      <c r="Y103" s="42">
        <f t="shared" si="40"/>
        <v>0.48</v>
      </c>
      <c r="Z103" s="42">
        <f t="shared" si="41"/>
        <v>289.68</v>
      </c>
      <c r="AA103" s="42">
        <f t="shared" si="42"/>
        <v>290.15999999999997</v>
      </c>
      <c r="AB103" s="42">
        <f t="shared" si="43"/>
        <v>12791.52</v>
      </c>
      <c r="AC103" s="42">
        <f t="shared" si="44"/>
        <v>1177.3512</v>
      </c>
      <c r="AD103" s="42">
        <f t="shared" si="45"/>
        <v>13081.68</v>
      </c>
      <c r="AE103" s="91">
        <v>15</v>
      </c>
      <c r="AF103" s="228" t="s">
        <v>105</v>
      </c>
      <c r="AG103" s="144" t="s">
        <v>109</v>
      </c>
    </row>
    <row r="104" spans="1:33" s="45" customFormat="1" ht="17.25" customHeight="1">
      <c r="A104" s="146" t="s">
        <v>243</v>
      </c>
      <c r="B104" s="146" t="s">
        <v>244</v>
      </c>
      <c r="C104" s="146" t="s">
        <v>659</v>
      </c>
      <c r="D104" s="146" t="s">
        <v>879</v>
      </c>
      <c r="E104" s="146" t="s">
        <v>104</v>
      </c>
      <c r="F104" s="146" t="s">
        <v>664</v>
      </c>
      <c r="G104" s="146" t="s">
        <v>111</v>
      </c>
      <c r="H104" s="146" t="s">
        <v>245</v>
      </c>
      <c r="I104" s="147">
        <v>1090.14</v>
      </c>
      <c r="J104" s="147">
        <v>24.14</v>
      </c>
      <c r="K104" s="44" t="s">
        <v>104</v>
      </c>
      <c r="L104" s="44">
        <v>1</v>
      </c>
      <c r="M104" s="44">
        <v>1</v>
      </c>
      <c r="N104" s="44" t="s">
        <v>104</v>
      </c>
      <c r="O104" s="44">
        <v>70</v>
      </c>
      <c r="P104" s="48">
        <v>0.04</v>
      </c>
      <c r="Q104" s="48">
        <v>24.14</v>
      </c>
      <c r="R104" s="49">
        <f t="shared" si="37"/>
        <v>24.18</v>
      </c>
      <c r="S104" s="201">
        <f t="shared" si="38"/>
        <v>1065.96</v>
      </c>
      <c r="T104" s="59">
        <v>1090.14</v>
      </c>
      <c r="U104" s="42">
        <f t="shared" si="39"/>
        <v>98.1126</v>
      </c>
      <c r="V104" s="44">
        <v>1</v>
      </c>
      <c r="W104" s="44">
        <v>1</v>
      </c>
      <c r="X104" s="46">
        <v>12</v>
      </c>
      <c r="Y104" s="42">
        <f t="shared" si="40"/>
        <v>0.48</v>
      </c>
      <c r="Z104" s="42">
        <f t="shared" si="41"/>
        <v>289.68</v>
      </c>
      <c r="AA104" s="42">
        <f t="shared" si="42"/>
        <v>290.15999999999997</v>
      </c>
      <c r="AB104" s="42">
        <f t="shared" si="43"/>
        <v>12791.52</v>
      </c>
      <c r="AC104" s="42">
        <f t="shared" si="44"/>
        <v>1177.3512</v>
      </c>
      <c r="AD104" s="42">
        <f t="shared" si="45"/>
        <v>13081.68</v>
      </c>
      <c r="AE104" s="91">
        <v>16</v>
      </c>
      <c r="AF104" s="228" t="s">
        <v>105</v>
      </c>
      <c r="AG104" s="144" t="s">
        <v>112</v>
      </c>
    </row>
    <row r="105" spans="1:33" s="45" customFormat="1" ht="17.25" customHeight="1">
      <c r="A105" s="153" t="s">
        <v>246</v>
      </c>
      <c r="B105" s="153" t="s">
        <v>247</v>
      </c>
      <c r="C105" s="153" t="s">
        <v>881</v>
      </c>
      <c r="D105" s="153" t="s">
        <v>882</v>
      </c>
      <c r="E105" s="153" t="s">
        <v>104</v>
      </c>
      <c r="F105" s="153" t="s">
        <v>664</v>
      </c>
      <c r="G105" s="153" t="s">
        <v>105</v>
      </c>
      <c r="H105" s="153" t="s">
        <v>203</v>
      </c>
      <c r="I105" s="154">
        <v>1090.14</v>
      </c>
      <c r="J105" s="154">
        <v>24.14</v>
      </c>
      <c r="K105" s="44" t="s">
        <v>104</v>
      </c>
      <c r="L105" s="44">
        <v>1</v>
      </c>
      <c r="M105" s="44">
        <v>1</v>
      </c>
      <c r="N105" s="44" t="s">
        <v>104</v>
      </c>
      <c r="O105" s="44">
        <v>71</v>
      </c>
      <c r="P105" s="48">
        <v>0.04</v>
      </c>
      <c r="Q105" s="48">
        <v>24.14</v>
      </c>
      <c r="R105" s="49">
        <f t="shared" si="37"/>
        <v>24.18</v>
      </c>
      <c r="S105" s="201">
        <f t="shared" si="38"/>
        <v>1065.96</v>
      </c>
      <c r="T105" s="59">
        <v>1090.14</v>
      </c>
      <c r="U105" s="42">
        <f t="shared" si="39"/>
        <v>98.1126</v>
      </c>
      <c r="V105" s="44">
        <v>1</v>
      </c>
      <c r="W105" s="44">
        <v>1</v>
      </c>
      <c r="X105" s="46">
        <v>12</v>
      </c>
      <c r="Y105" s="42">
        <f t="shared" si="40"/>
        <v>0.48</v>
      </c>
      <c r="Z105" s="42">
        <f t="shared" si="41"/>
        <v>289.68</v>
      </c>
      <c r="AA105" s="42">
        <f t="shared" si="42"/>
        <v>290.15999999999997</v>
      </c>
      <c r="AB105" s="42">
        <f t="shared" si="43"/>
        <v>12791.52</v>
      </c>
      <c r="AC105" s="42">
        <f t="shared" si="44"/>
        <v>1177.3512</v>
      </c>
      <c r="AD105" s="42">
        <f t="shared" si="45"/>
        <v>13081.68</v>
      </c>
      <c r="AE105" s="91">
        <v>17</v>
      </c>
      <c r="AF105" s="228" t="s">
        <v>105</v>
      </c>
      <c r="AG105" s="144" t="s">
        <v>125</v>
      </c>
    </row>
    <row r="106" spans="1:33" s="45" customFormat="1" ht="17.25" customHeight="1">
      <c r="A106" s="155" t="s">
        <v>631</v>
      </c>
      <c r="B106" s="155" t="s">
        <v>632</v>
      </c>
      <c r="C106" s="155" t="s">
        <v>921</v>
      </c>
      <c r="D106" s="155" t="s">
        <v>922</v>
      </c>
      <c r="E106" s="155" t="s">
        <v>104</v>
      </c>
      <c r="F106" s="155" t="s">
        <v>664</v>
      </c>
      <c r="G106" s="155" t="s">
        <v>105</v>
      </c>
      <c r="H106" s="155" t="s">
        <v>218</v>
      </c>
      <c r="I106" s="156">
        <v>1078.5</v>
      </c>
      <c r="J106" s="157"/>
      <c r="K106" s="44" t="s">
        <v>104</v>
      </c>
      <c r="L106" s="44">
        <v>1</v>
      </c>
      <c r="M106" s="44">
        <v>1</v>
      </c>
      <c r="N106" s="44" t="s">
        <v>104</v>
      </c>
      <c r="O106" s="44">
        <v>72</v>
      </c>
      <c r="P106" s="48">
        <v>0.04</v>
      </c>
      <c r="Q106" s="48">
        <v>24.14</v>
      </c>
      <c r="R106" s="49">
        <f t="shared" si="37"/>
        <v>24.18</v>
      </c>
      <c r="S106" s="201">
        <f t="shared" si="38"/>
        <v>1054.32</v>
      </c>
      <c r="T106" s="133">
        <v>1078.5</v>
      </c>
      <c r="U106" s="42">
        <f t="shared" si="39"/>
        <v>97.065</v>
      </c>
      <c r="V106" s="44">
        <v>1</v>
      </c>
      <c r="W106" s="44">
        <v>1</v>
      </c>
      <c r="X106" s="46">
        <v>12</v>
      </c>
      <c r="Y106" s="42">
        <f t="shared" si="40"/>
        <v>0.48</v>
      </c>
      <c r="Z106" s="42">
        <f t="shared" si="41"/>
        <v>289.68</v>
      </c>
      <c r="AA106" s="42">
        <f t="shared" si="42"/>
        <v>290.15999999999997</v>
      </c>
      <c r="AB106" s="42">
        <f t="shared" si="43"/>
        <v>12651.84</v>
      </c>
      <c r="AC106" s="42">
        <f t="shared" si="44"/>
        <v>1164.78</v>
      </c>
      <c r="AD106" s="42">
        <f t="shared" si="45"/>
        <v>12942</v>
      </c>
      <c r="AE106" s="91">
        <v>18</v>
      </c>
      <c r="AF106" s="228" t="s">
        <v>105</v>
      </c>
      <c r="AG106" s="144" t="s">
        <v>117</v>
      </c>
    </row>
    <row r="107" spans="1:33" s="45" customFormat="1" ht="17.25" customHeight="1">
      <c r="A107" s="146" t="s">
        <v>248</v>
      </c>
      <c r="B107" s="146" t="s">
        <v>249</v>
      </c>
      <c r="C107" s="146" t="s">
        <v>888</v>
      </c>
      <c r="D107" s="146" t="s">
        <v>889</v>
      </c>
      <c r="E107" s="146" t="s">
        <v>104</v>
      </c>
      <c r="F107" s="146" t="s">
        <v>664</v>
      </c>
      <c r="G107" s="146" t="s">
        <v>105</v>
      </c>
      <c r="H107" s="146" t="s">
        <v>250</v>
      </c>
      <c r="I107" s="147">
        <v>1090.14</v>
      </c>
      <c r="J107" s="147">
        <v>24.14</v>
      </c>
      <c r="K107" s="44" t="s">
        <v>104</v>
      </c>
      <c r="L107" s="44">
        <v>1</v>
      </c>
      <c r="M107" s="44">
        <v>1</v>
      </c>
      <c r="N107" s="44" t="s">
        <v>104</v>
      </c>
      <c r="O107" s="44">
        <v>73</v>
      </c>
      <c r="P107" s="48">
        <v>0.04</v>
      </c>
      <c r="Q107" s="48">
        <v>24.14</v>
      </c>
      <c r="R107" s="49">
        <f t="shared" si="37"/>
        <v>24.18</v>
      </c>
      <c r="S107" s="201">
        <f t="shared" si="38"/>
        <v>1065.96</v>
      </c>
      <c r="T107" s="59">
        <v>1090.14</v>
      </c>
      <c r="U107" s="42">
        <f t="shared" si="39"/>
        <v>98.1126</v>
      </c>
      <c r="V107" s="44">
        <v>1</v>
      </c>
      <c r="W107" s="44">
        <v>1</v>
      </c>
      <c r="X107" s="46">
        <v>12</v>
      </c>
      <c r="Y107" s="42">
        <f t="shared" si="40"/>
        <v>0.48</v>
      </c>
      <c r="Z107" s="42">
        <f t="shared" si="41"/>
        <v>289.68</v>
      </c>
      <c r="AA107" s="42">
        <f t="shared" si="42"/>
        <v>290.15999999999997</v>
      </c>
      <c r="AB107" s="42">
        <f t="shared" si="43"/>
        <v>12791.52</v>
      </c>
      <c r="AC107" s="42">
        <f t="shared" si="44"/>
        <v>1177.3512</v>
      </c>
      <c r="AD107" s="42">
        <f t="shared" si="45"/>
        <v>13081.68</v>
      </c>
      <c r="AE107" s="91">
        <v>19</v>
      </c>
      <c r="AF107" s="228" t="s">
        <v>105</v>
      </c>
      <c r="AG107" s="144" t="s">
        <v>127</v>
      </c>
    </row>
    <row r="108" spans="1:33" s="45" customFormat="1" ht="17.25" customHeight="1">
      <c r="A108" s="153" t="s">
        <v>251</v>
      </c>
      <c r="B108" s="153" t="s">
        <v>252</v>
      </c>
      <c r="C108" s="153" t="s">
        <v>895</v>
      </c>
      <c r="D108" s="153" t="s">
        <v>896</v>
      </c>
      <c r="E108" s="153" t="s">
        <v>104</v>
      </c>
      <c r="F108" s="153" t="s">
        <v>664</v>
      </c>
      <c r="G108" s="153" t="s">
        <v>105</v>
      </c>
      <c r="H108" s="153" t="s">
        <v>253</v>
      </c>
      <c r="I108" s="154">
        <v>1090.14</v>
      </c>
      <c r="J108" s="154">
        <v>24.14</v>
      </c>
      <c r="K108" s="44" t="s">
        <v>104</v>
      </c>
      <c r="L108" s="44">
        <v>1</v>
      </c>
      <c r="M108" s="44">
        <v>1</v>
      </c>
      <c r="N108" s="44" t="s">
        <v>104</v>
      </c>
      <c r="O108" s="44">
        <v>74</v>
      </c>
      <c r="P108" s="48">
        <v>0.04</v>
      </c>
      <c r="Q108" s="48">
        <v>24.14</v>
      </c>
      <c r="R108" s="49">
        <f t="shared" si="37"/>
        <v>24.18</v>
      </c>
      <c r="S108" s="201">
        <f t="shared" si="38"/>
        <v>1065.96</v>
      </c>
      <c r="T108" s="59">
        <v>1090.14</v>
      </c>
      <c r="U108" s="42">
        <f t="shared" si="39"/>
        <v>98.1126</v>
      </c>
      <c r="V108" s="44">
        <v>1</v>
      </c>
      <c r="W108" s="44">
        <v>1</v>
      </c>
      <c r="X108" s="46">
        <v>12</v>
      </c>
      <c r="Y108" s="42">
        <f t="shared" si="40"/>
        <v>0.48</v>
      </c>
      <c r="Z108" s="42">
        <f t="shared" si="41"/>
        <v>289.68</v>
      </c>
      <c r="AA108" s="42">
        <f t="shared" si="42"/>
        <v>290.15999999999997</v>
      </c>
      <c r="AB108" s="42">
        <f t="shared" si="43"/>
        <v>12791.52</v>
      </c>
      <c r="AC108" s="42">
        <f t="shared" si="44"/>
        <v>1177.3512</v>
      </c>
      <c r="AD108" s="42">
        <f t="shared" si="45"/>
        <v>13081.68</v>
      </c>
      <c r="AE108" s="91">
        <v>20</v>
      </c>
      <c r="AF108" s="228" t="s">
        <v>105</v>
      </c>
      <c r="AG108" s="144" t="s">
        <v>131</v>
      </c>
    </row>
    <row r="109" spans="1:33" s="45" customFormat="1" ht="17.25" customHeight="1">
      <c r="A109" s="146" t="s">
        <v>254</v>
      </c>
      <c r="B109" s="146" t="s">
        <v>255</v>
      </c>
      <c r="C109" s="146" t="s">
        <v>720</v>
      </c>
      <c r="D109" s="146" t="s">
        <v>898</v>
      </c>
      <c r="E109" s="146" t="s">
        <v>104</v>
      </c>
      <c r="F109" s="146" t="s">
        <v>664</v>
      </c>
      <c r="G109" s="146" t="s">
        <v>105</v>
      </c>
      <c r="H109" s="146" t="s">
        <v>209</v>
      </c>
      <c r="I109" s="147">
        <v>1090.14</v>
      </c>
      <c r="J109" s="147">
        <v>24.14</v>
      </c>
      <c r="K109" s="44" t="s">
        <v>104</v>
      </c>
      <c r="L109" s="44">
        <v>1</v>
      </c>
      <c r="M109" s="44">
        <v>1</v>
      </c>
      <c r="N109" s="44" t="s">
        <v>104</v>
      </c>
      <c r="O109" s="44">
        <v>75</v>
      </c>
      <c r="P109" s="48">
        <v>0.04</v>
      </c>
      <c r="Q109" s="48">
        <v>24.14</v>
      </c>
      <c r="R109" s="49">
        <f t="shared" si="37"/>
        <v>24.18</v>
      </c>
      <c r="S109" s="201">
        <f t="shared" si="38"/>
        <v>1065.96</v>
      </c>
      <c r="T109" s="59">
        <v>1090.14</v>
      </c>
      <c r="U109" s="42">
        <f t="shared" si="39"/>
        <v>98.1126</v>
      </c>
      <c r="V109" s="44">
        <v>1</v>
      </c>
      <c r="W109" s="44">
        <v>1</v>
      </c>
      <c r="X109" s="46">
        <v>12</v>
      </c>
      <c r="Y109" s="42">
        <f t="shared" si="40"/>
        <v>0.48</v>
      </c>
      <c r="Z109" s="42">
        <f t="shared" si="41"/>
        <v>289.68</v>
      </c>
      <c r="AA109" s="42">
        <f t="shared" si="42"/>
        <v>290.15999999999997</v>
      </c>
      <c r="AB109" s="42">
        <f t="shared" si="43"/>
        <v>12791.52</v>
      </c>
      <c r="AC109" s="42">
        <f t="shared" si="44"/>
        <v>1177.3512</v>
      </c>
      <c r="AD109" s="42">
        <f t="shared" si="45"/>
        <v>13081.68</v>
      </c>
      <c r="AE109" s="91">
        <v>21</v>
      </c>
      <c r="AF109" s="228" t="s">
        <v>105</v>
      </c>
      <c r="AG109" s="144" t="s">
        <v>132</v>
      </c>
    </row>
    <row r="110" spans="1:33" s="45" customFormat="1" ht="17.25" customHeight="1">
      <c r="A110" s="146" t="s">
        <v>256</v>
      </c>
      <c r="B110" s="146" t="s">
        <v>257</v>
      </c>
      <c r="C110" s="146" t="s">
        <v>907</v>
      </c>
      <c r="D110" s="146" t="s">
        <v>908</v>
      </c>
      <c r="E110" s="146" t="s">
        <v>104</v>
      </c>
      <c r="F110" s="146" t="s">
        <v>664</v>
      </c>
      <c r="G110" s="146" t="s">
        <v>105</v>
      </c>
      <c r="H110" s="146" t="s">
        <v>258</v>
      </c>
      <c r="I110" s="147">
        <v>1090.14</v>
      </c>
      <c r="J110" s="147">
        <v>24.14</v>
      </c>
      <c r="K110" s="44" t="s">
        <v>104</v>
      </c>
      <c r="L110" s="44">
        <v>1</v>
      </c>
      <c r="M110" s="44">
        <v>1</v>
      </c>
      <c r="N110" s="44" t="s">
        <v>104</v>
      </c>
      <c r="O110" s="44">
        <v>76</v>
      </c>
      <c r="P110" s="48">
        <v>0.04</v>
      </c>
      <c r="Q110" s="48">
        <v>24.14</v>
      </c>
      <c r="R110" s="49">
        <f t="shared" si="37"/>
        <v>24.18</v>
      </c>
      <c r="S110" s="201">
        <f t="shared" si="38"/>
        <v>1065.96</v>
      </c>
      <c r="T110" s="59">
        <v>1090.14</v>
      </c>
      <c r="U110" s="42">
        <f t="shared" si="39"/>
        <v>98.1126</v>
      </c>
      <c r="V110" s="44">
        <v>1</v>
      </c>
      <c r="W110" s="44">
        <v>1</v>
      </c>
      <c r="X110" s="46">
        <v>12</v>
      </c>
      <c r="Y110" s="42">
        <f t="shared" si="40"/>
        <v>0.48</v>
      </c>
      <c r="Z110" s="42">
        <f t="shared" si="41"/>
        <v>289.68</v>
      </c>
      <c r="AA110" s="42">
        <f t="shared" si="42"/>
        <v>290.15999999999997</v>
      </c>
      <c r="AB110" s="42">
        <f t="shared" si="43"/>
        <v>12791.52</v>
      </c>
      <c r="AC110" s="42">
        <f t="shared" si="44"/>
        <v>1177.3512</v>
      </c>
      <c r="AD110" s="42">
        <f t="shared" si="45"/>
        <v>13081.68</v>
      </c>
      <c r="AE110" s="91">
        <v>22</v>
      </c>
      <c r="AF110" s="228" t="s">
        <v>105</v>
      </c>
      <c r="AG110" s="144" t="s">
        <v>109</v>
      </c>
    </row>
    <row r="111" spans="1:33" s="145" customFormat="1" ht="17.25" customHeight="1">
      <c r="A111" s="146" t="s">
        <v>259</v>
      </c>
      <c r="B111" s="146" t="s">
        <v>260</v>
      </c>
      <c r="C111" s="146" t="s">
        <v>665</v>
      </c>
      <c r="D111" s="146" t="s">
        <v>831</v>
      </c>
      <c r="E111" s="146" t="s">
        <v>104</v>
      </c>
      <c r="F111" s="146" t="s">
        <v>664</v>
      </c>
      <c r="G111" s="146" t="s">
        <v>105</v>
      </c>
      <c r="H111" s="146" t="s">
        <v>261</v>
      </c>
      <c r="I111" s="147">
        <v>1093.11</v>
      </c>
      <c r="J111" s="147">
        <v>24.14</v>
      </c>
      <c r="K111" s="137" t="s">
        <v>104</v>
      </c>
      <c r="L111" s="137">
        <v>1</v>
      </c>
      <c r="M111" s="137">
        <v>1</v>
      </c>
      <c r="N111" s="137" t="s">
        <v>104</v>
      </c>
      <c r="O111" s="44">
        <v>77</v>
      </c>
      <c r="P111" s="138">
        <v>0.04</v>
      </c>
      <c r="Q111" s="138">
        <v>24.14</v>
      </c>
      <c r="R111" s="139">
        <f t="shared" si="37"/>
        <v>24.18</v>
      </c>
      <c r="S111" s="211">
        <f t="shared" si="38"/>
        <v>1068.9299999999998</v>
      </c>
      <c r="T111" s="140">
        <v>1093.11</v>
      </c>
      <c r="U111" s="141">
        <f t="shared" si="39"/>
        <v>98.37989999999999</v>
      </c>
      <c r="V111" s="137">
        <v>1</v>
      </c>
      <c r="W111" s="137">
        <v>1</v>
      </c>
      <c r="X111" s="142">
        <v>12</v>
      </c>
      <c r="Y111" s="141">
        <f t="shared" si="40"/>
        <v>0.48</v>
      </c>
      <c r="Z111" s="141">
        <f t="shared" si="41"/>
        <v>289.68</v>
      </c>
      <c r="AA111" s="141">
        <f t="shared" si="42"/>
        <v>290.15999999999997</v>
      </c>
      <c r="AB111" s="141">
        <f t="shared" si="43"/>
        <v>12827.159999999998</v>
      </c>
      <c r="AC111" s="141">
        <f t="shared" si="44"/>
        <v>1180.5587999999998</v>
      </c>
      <c r="AD111" s="141">
        <f t="shared" si="45"/>
        <v>13117.32</v>
      </c>
      <c r="AE111" s="91">
        <v>23</v>
      </c>
      <c r="AF111" s="231" t="s">
        <v>105</v>
      </c>
      <c r="AG111" s="144" t="s">
        <v>197</v>
      </c>
    </row>
    <row r="112" spans="1:33" s="45" customFormat="1" ht="17.25" customHeight="1">
      <c r="A112" s="146" t="s">
        <v>262</v>
      </c>
      <c r="B112" s="146" t="s">
        <v>263</v>
      </c>
      <c r="C112" s="146" t="s">
        <v>675</v>
      </c>
      <c r="D112" s="146" t="s">
        <v>833</v>
      </c>
      <c r="E112" s="146" t="s">
        <v>104</v>
      </c>
      <c r="F112" s="146" t="s">
        <v>664</v>
      </c>
      <c r="G112" s="146" t="s">
        <v>105</v>
      </c>
      <c r="H112" s="146" t="s">
        <v>264</v>
      </c>
      <c r="I112" s="147">
        <v>1093.14</v>
      </c>
      <c r="J112" s="147">
        <v>24.14</v>
      </c>
      <c r="K112" s="44" t="s">
        <v>104</v>
      </c>
      <c r="L112" s="44">
        <v>1</v>
      </c>
      <c r="M112" s="44">
        <v>1</v>
      </c>
      <c r="N112" s="44" t="s">
        <v>104</v>
      </c>
      <c r="O112" s="44">
        <v>78</v>
      </c>
      <c r="P112" s="48">
        <v>0.04</v>
      </c>
      <c r="Q112" s="48">
        <v>24.14</v>
      </c>
      <c r="R112" s="49">
        <f t="shared" si="37"/>
        <v>24.18</v>
      </c>
      <c r="S112" s="201">
        <f t="shared" si="38"/>
        <v>1068.96</v>
      </c>
      <c r="T112" s="59">
        <v>1093.14</v>
      </c>
      <c r="U112" s="42">
        <f t="shared" si="39"/>
        <v>98.38260000000001</v>
      </c>
      <c r="V112" s="44">
        <v>1</v>
      </c>
      <c r="W112" s="44">
        <v>1</v>
      </c>
      <c r="X112" s="46">
        <v>12</v>
      </c>
      <c r="Y112" s="42">
        <f t="shared" si="40"/>
        <v>0.48</v>
      </c>
      <c r="Z112" s="42">
        <f t="shared" si="41"/>
        <v>289.68</v>
      </c>
      <c r="AA112" s="42">
        <f t="shared" si="42"/>
        <v>290.15999999999997</v>
      </c>
      <c r="AB112" s="42">
        <f t="shared" si="43"/>
        <v>12827.52</v>
      </c>
      <c r="AC112" s="42">
        <f t="shared" si="44"/>
        <v>1180.5912</v>
      </c>
      <c r="AD112" s="42">
        <f t="shared" si="45"/>
        <v>13117.68</v>
      </c>
      <c r="AE112" s="91">
        <v>24</v>
      </c>
      <c r="AF112" s="228" t="s">
        <v>105</v>
      </c>
      <c r="AG112" s="144" t="s">
        <v>108</v>
      </c>
    </row>
    <row r="113" spans="1:33" s="145" customFormat="1" ht="17.25" customHeight="1">
      <c r="A113" s="249" t="s">
        <v>268</v>
      </c>
      <c r="B113" s="249" t="s">
        <v>269</v>
      </c>
      <c r="C113" s="249" t="s">
        <v>850</v>
      </c>
      <c r="D113" s="249" t="s">
        <v>851</v>
      </c>
      <c r="E113" s="249" t="s">
        <v>104</v>
      </c>
      <c r="F113" s="249" t="s">
        <v>661</v>
      </c>
      <c r="G113" s="249" t="s">
        <v>105</v>
      </c>
      <c r="H113" s="249" t="s">
        <v>270</v>
      </c>
      <c r="I113" s="250">
        <v>1649.26</v>
      </c>
      <c r="J113" s="250">
        <v>24.14</v>
      </c>
      <c r="K113" s="137" t="s">
        <v>104</v>
      </c>
      <c r="L113" s="137">
        <v>1</v>
      </c>
      <c r="M113" s="137">
        <v>1</v>
      </c>
      <c r="N113" s="137" t="s">
        <v>104</v>
      </c>
      <c r="O113" s="137">
        <v>79</v>
      </c>
      <c r="P113" s="138">
        <v>0.04</v>
      </c>
      <c r="Q113" s="138">
        <v>24.14</v>
      </c>
      <c r="R113" s="139">
        <f t="shared" si="37"/>
        <v>24.18</v>
      </c>
      <c r="S113" s="211">
        <f t="shared" si="38"/>
        <v>1625.08</v>
      </c>
      <c r="T113" s="140">
        <v>1649.26</v>
      </c>
      <c r="U113" s="141">
        <f t="shared" si="39"/>
        <v>148.4334</v>
      </c>
      <c r="V113" s="137">
        <v>1</v>
      </c>
      <c r="W113" s="137">
        <v>1</v>
      </c>
      <c r="X113" s="142">
        <v>12</v>
      </c>
      <c r="Y113" s="141">
        <f t="shared" si="40"/>
        <v>0.48</v>
      </c>
      <c r="Z113" s="141">
        <f t="shared" si="41"/>
        <v>289.68</v>
      </c>
      <c r="AA113" s="141">
        <f t="shared" si="42"/>
        <v>290.15999999999997</v>
      </c>
      <c r="AB113" s="141">
        <f t="shared" si="43"/>
        <v>19500.96</v>
      </c>
      <c r="AC113" s="141">
        <f t="shared" si="44"/>
        <v>1781.2008</v>
      </c>
      <c r="AD113" s="141">
        <f t="shared" si="45"/>
        <v>19791.12</v>
      </c>
      <c r="AE113" s="251">
        <v>25</v>
      </c>
      <c r="AF113" s="231" t="s">
        <v>105</v>
      </c>
      <c r="AG113" s="144" t="s">
        <v>116</v>
      </c>
    </row>
    <row r="114" spans="1:33" s="45" customFormat="1" ht="17.25" customHeight="1">
      <c r="A114" s="146" t="s">
        <v>271</v>
      </c>
      <c r="B114" s="146" t="s">
        <v>272</v>
      </c>
      <c r="C114" s="146" t="s">
        <v>867</v>
      </c>
      <c r="D114" s="146" t="s">
        <v>868</v>
      </c>
      <c r="E114" s="146" t="s">
        <v>104</v>
      </c>
      <c r="F114" s="146" t="s">
        <v>661</v>
      </c>
      <c r="G114" s="146" t="s">
        <v>105</v>
      </c>
      <c r="H114" s="146" t="s">
        <v>270</v>
      </c>
      <c r="I114" s="147">
        <v>1125.79</v>
      </c>
      <c r="J114" s="147">
        <v>24.14</v>
      </c>
      <c r="K114" s="44" t="s">
        <v>104</v>
      </c>
      <c r="L114" s="44">
        <v>1</v>
      </c>
      <c r="M114" s="44">
        <v>1</v>
      </c>
      <c r="N114" s="44" t="s">
        <v>104</v>
      </c>
      <c r="O114" s="44">
        <v>80</v>
      </c>
      <c r="P114" s="48">
        <v>0.04</v>
      </c>
      <c r="Q114" s="48">
        <v>24.14</v>
      </c>
      <c r="R114" s="49">
        <f t="shared" si="37"/>
        <v>24.18</v>
      </c>
      <c r="S114" s="201">
        <f t="shared" si="38"/>
        <v>1101.61</v>
      </c>
      <c r="T114" s="59">
        <v>1125.79</v>
      </c>
      <c r="U114" s="42">
        <f t="shared" si="39"/>
        <v>101.32109999999999</v>
      </c>
      <c r="V114" s="44">
        <v>1</v>
      </c>
      <c r="W114" s="44">
        <v>1</v>
      </c>
      <c r="X114" s="46">
        <v>12</v>
      </c>
      <c r="Y114" s="42">
        <f t="shared" si="40"/>
        <v>0.48</v>
      </c>
      <c r="Z114" s="42">
        <f t="shared" si="41"/>
        <v>289.68</v>
      </c>
      <c r="AA114" s="42">
        <f t="shared" si="42"/>
        <v>290.15999999999997</v>
      </c>
      <c r="AB114" s="42">
        <f t="shared" si="43"/>
        <v>13219.32</v>
      </c>
      <c r="AC114" s="42">
        <f t="shared" si="44"/>
        <v>1215.8531999999998</v>
      </c>
      <c r="AD114" s="42">
        <f t="shared" si="45"/>
        <v>13509.48</v>
      </c>
      <c r="AE114" s="91">
        <v>26</v>
      </c>
      <c r="AF114" s="228" t="s">
        <v>105</v>
      </c>
      <c r="AG114" s="144" t="s">
        <v>116</v>
      </c>
    </row>
    <row r="115" spans="1:33" s="24" customFormat="1" ht="17.25" customHeight="1">
      <c r="A115" s="146" t="s">
        <v>273</v>
      </c>
      <c r="B115" s="146" t="s">
        <v>274</v>
      </c>
      <c r="C115" s="146" t="s">
        <v>665</v>
      </c>
      <c r="D115" s="146" t="s">
        <v>847</v>
      </c>
      <c r="E115" s="146" t="s">
        <v>104</v>
      </c>
      <c r="F115" s="146" t="s">
        <v>661</v>
      </c>
      <c r="G115" s="146" t="s">
        <v>105</v>
      </c>
      <c r="H115" s="146" t="s">
        <v>275</v>
      </c>
      <c r="I115" s="147">
        <v>1128.85</v>
      </c>
      <c r="J115" s="147">
        <v>24.14</v>
      </c>
      <c r="K115" s="44" t="s">
        <v>104</v>
      </c>
      <c r="L115" s="44">
        <v>1</v>
      </c>
      <c r="M115" s="44">
        <v>1</v>
      </c>
      <c r="N115" s="44" t="s">
        <v>104</v>
      </c>
      <c r="O115" s="44">
        <v>81</v>
      </c>
      <c r="P115" s="48">
        <v>0.04</v>
      </c>
      <c r="Q115" s="48">
        <v>24.14</v>
      </c>
      <c r="R115" s="49">
        <f t="shared" si="37"/>
        <v>24.18</v>
      </c>
      <c r="S115" s="201">
        <f t="shared" si="38"/>
        <v>1104.6699999999998</v>
      </c>
      <c r="T115" s="59">
        <v>1128.85</v>
      </c>
      <c r="U115" s="42">
        <f t="shared" si="39"/>
        <v>101.59649999999999</v>
      </c>
      <c r="V115" s="44">
        <v>1</v>
      </c>
      <c r="W115" s="44">
        <v>1</v>
      </c>
      <c r="X115" s="46">
        <v>12</v>
      </c>
      <c r="Y115" s="42">
        <f t="shared" si="40"/>
        <v>0.48</v>
      </c>
      <c r="Z115" s="42">
        <f t="shared" si="41"/>
        <v>289.68</v>
      </c>
      <c r="AA115" s="42">
        <f t="shared" si="42"/>
        <v>290.15999999999997</v>
      </c>
      <c r="AB115" s="42">
        <f t="shared" si="43"/>
        <v>13256.039999999997</v>
      </c>
      <c r="AC115" s="42">
        <f t="shared" si="44"/>
        <v>1219.158</v>
      </c>
      <c r="AD115" s="42">
        <f t="shared" si="45"/>
        <v>13546.199999999999</v>
      </c>
      <c r="AE115" s="91">
        <v>27</v>
      </c>
      <c r="AF115" s="228" t="s">
        <v>105</v>
      </c>
      <c r="AG115" s="144" t="s">
        <v>110</v>
      </c>
    </row>
    <row r="116" spans="1:33" s="24" customFormat="1" ht="17.25" customHeight="1">
      <c r="A116" s="146" t="s">
        <v>276</v>
      </c>
      <c r="B116" s="146" t="s">
        <v>277</v>
      </c>
      <c r="C116" s="146" t="s">
        <v>893</v>
      </c>
      <c r="D116" s="146" t="s">
        <v>894</v>
      </c>
      <c r="E116" s="146" t="s">
        <v>104</v>
      </c>
      <c r="F116" s="146" t="s">
        <v>664</v>
      </c>
      <c r="G116" s="146" t="s">
        <v>105</v>
      </c>
      <c r="H116" s="146" t="s">
        <v>278</v>
      </c>
      <c r="I116" s="147">
        <v>1135.39</v>
      </c>
      <c r="J116" s="147">
        <v>24.14</v>
      </c>
      <c r="K116" s="44" t="s">
        <v>104</v>
      </c>
      <c r="L116" s="44">
        <v>1</v>
      </c>
      <c r="M116" s="44">
        <v>1</v>
      </c>
      <c r="N116" s="44" t="s">
        <v>104</v>
      </c>
      <c r="O116" s="44">
        <v>82</v>
      </c>
      <c r="P116" s="48">
        <v>0.04</v>
      </c>
      <c r="Q116" s="48">
        <v>24.14</v>
      </c>
      <c r="R116" s="49">
        <f t="shared" si="37"/>
        <v>24.18</v>
      </c>
      <c r="S116" s="201">
        <f t="shared" si="38"/>
        <v>1111.21</v>
      </c>
      <c r="T116" s="59">
        <v>1135.39</v>
      </c>
      <c r="U116" s="42">
        <f t="shared" si="39"/>
        <v>102.1851</v>
      </c>
      <c r="V116" s="44">
        <v>1</v>
      </c>
      <c r="W116" s="44">
        <v>1</v>
      </c>
      <c r="X116" s="46">
        <v>12</v>
      </c>
      <c r="Y116" s="42">
        <f t="shared" si="40"/>
        <v>0.48</v>
      </c>
      <c r="Z116" s="42">
        <f t="shared" si="41"/>
        <v>289.68</v>
      </c>
      <c r="AA116" s="42">
        <f t="shared" si="42"/>
        <v>290.15999999999997</v>
      </c>
      <c r="AB116" s="42">
        <f t="shared" si="43"/>
        <v>13334.52</v>
      </c>
      <c r="AC116" s="42">
        <f t="shared" si="44"/>
        <v>1226.2212</v>
      </c>
      <c r="AD116" s="42">
        <f t="shared" si="45"/>
        <v>13624.68</v>
      </c>
      <c r="AE116" s="91">
        <v>28</v>
      </c>
      <c r="AF116" s="228" t="s">
        <v>105</v>
      </c>
      <c r="AG116" s="144" t="s">
        <v>115</v>
      </c>
    </row>
    <row r="117" spans="1:33" s="24" customFormat="1" ht="17.25" customHeight="1">
      <c r="A117" s="146" t="s">
        <v>279</v>
      </c>
      <c r="B117" s="146" t="s">
        <v>280</v>
      </c>
      <c r="C117" s="146" t="s">
        <v>848</v>
      </c>
      <c r="D117" s="146" t="s">
        <v>849</v>
      </c>
      <c r="E117" s="146" t="s">
        <v>104</v>
      </c>
      <c r="F117" s="146" t="s">
        <v>664</v>
      </c>
      <c r="G117" s="146" t="s">
        <v>105</v>
      </c>
      <c r="H117" s="146" t="s">
        <v>203</v>
      </c>
      <c r="I117" s="147">
        <v>1136.67</v>
      </c>
      <c r="J117" s="147">
        <v>24.14</v>
      </c>
      <c r="K117" s="44" t="s">
        <v>104</v>
      </c>
      <c r="L117" s="44">
        <v>1</v>
      </c>
      <c r="M117" s="44">
        <v>1</v>
      </c>
      <c r="N117" s="44" t="s">
        <v>104</v>
      </c>
      <c r="O117" s="44">
        <v>83</v>
      </c>
      <c r="P117" s="48">
        <v>0.04</v>
      </c>
      <c r="Q117" s="48">
        <v>24.14</v>
      </c>
      <c r="R117" s="49">
        <f t="shared" si="37"/>
        <v>24.18</v>
      </c>
      <c r="S117" s="201">
        <f t="shared" si="38"/>
        <v>1112.49</v>
      </c>
      <c r="T117" s="59">
        <v>1136.67</v>
      </c>
      <c r="U117" s="42">
        <f t="shared" si="39"/>
        <v>102.30030000000001</v>
      </c>
      <c r="V117" s="44">
        <v>1</v>
      </c>
      <c r="W117" s="44">
        <v>1</v>
      </c>
      <c r="X117" s="46">
        <v>12</v>
      </c>
      <c r="Y117" s="42">
        <f t="shared" si="40"/>
        <v>0.48</v>
      </c>
      <c r="Z117" s="42">
        <f t="shared" si="41"/>
        <v>289.68</v>
      </c>
      <c r="AA117" s="42">
        <f t="shared" si="42"/>
        <v>290.15999999999997</v>
      </c>
      <c r="AB117" s="42">
        <f t="shared" si="43"/>
        <v>13349.880000000001</v>
      </c>
      <c r="AC117" s="42">
        <f t="shared" si="44"/>
        <v>1227.6036000000001</v>
      </c>
      <c r="AD117" s="42">
        <f t="shared" si="45"/>
        <v>13640.04</v>
      </c>
      <c r="AE117" s="91">
        <v>29</v>
      </c>
      <c r="AF117" s="228" t="s">
        <v>105</v>
      </c>
      <c r="AG117" s="144" t="s">
        <v>107</v>
      </c>
    </row>
    <row r="118" spans="1:33" s="24" customFormat="1" ht="17.25" customHeight="1">
      <c r="A118" s="146" t="s">
        <v>283</v>
      </c>
      <c r="B118" s="146" t="s">
        <v>284</v>
      </c>
      <c r="C118" s="146" t="s">
        <v>838</v>
      </c>
      <c r="D118" s="146" t="s">
        <v>839</v>
      </c>
      <c r="E118" s="146" t="s">
        <v>104</v>
      </c>
      <c r="F118" s="146" t="s">
        <v>661</v>
      </c>
      <c r="G118" s="146" t="s">
        <v>105</v>
      </c>
      <c r="H118" s="146" t="s">
        <v>245</v>
      </c>
      <c r="I118" s="147">
        <v>1145.8</v>
      </c>
      <c r="J118" s="147">
        <v>24.14</v>
      </c>
      <c r="K118" s="44" t="s">
        <v>104</v>
      </c>
      <c r="L118" s="44">
        <v>1</v>
      </c>
      <c r="M118" s="44">
        <v>1</v>
      </c>
      <c r="N118" s="44" t="s">
        <v>104</v>
      </c>
      <c r="O118" s="44">
        <v>84</v>
      </c>
      <c r="P118" s="48">
        <v>0.04</v>
      </c>
      <c r="Q118" s="48">
        <v>24.14</v>
      </c>
      <c r="R118" s="49">
        <f t="shared" si="37"/>
        <v>24.18</v>
      </c>
      <c r="S118" s="201">
        <f t="shared" si="38"/>
        <v>1121.62</v>
      </c>
      <c r="T118" s="182">
        <v>1145.8</v>
      </c>
      <c r="U118" s="42">
        <f t="shared" si="39"/>
        <v>103.12199999999999</v>
      </c>
      <c r="V118" s="44">
        <v>1</v>
      </c>
      <c r="W118" s="44">
        <v>1</v>
      </c>
      <c r="X118" s="46">
        <v>12</v>
      </c>
      <c r="Y118" s="42">
        <f t="shared" si="40"/>
        <v>0.48</v>
      </c>
      <c r="Z118" s="42">
        <f t="shared" si="41"/>
        <v>289.68</v>
      </c>
      <c r="AA118" s="42">
        <f t="shared" si="42"/>
        <v>290.15999999999997</v>
      </c>
      <c r="AB118" s="42">
        <f t="shared" si="43"/>
        <v>13459.439999999999</v>
      </c>
      <c r="AC118" s="42">
        <f t="shared" si="44"/>
        <v>1237.464</v>
      </c>
      <c r="AD118" s="42">
        <f t="shared" si="45"/>
        <v>13749.599999999999</v>
      </c>
      <c r="AE118" s="91">
        <v>30</v>
      </c>
      <c r="AF118" s="228" t="s">
        <v>105</v>
      </c>
      <c r="AG118" s="144" t="s">
        <v>116</v>
      </c>
    </row>
    <row r="119" spans="1:33" s="24" customFormat="1" ht="17.25" customHeight="1">
      <c r="A119" s="146" t="s">
        <v>285</v>
      </c>
      <c r="B119" s="146" t="s">
        <v>286</v>
      </c>
      <c r="C119" s="146" t="s">
        <v>767</v>
      </c>
      <c r="D119" s="146" t="s">
        <v>837</v>
      </c>
      <c r="E119" s="146" t="s">
        <v>104</v>
      </c>
      <c r="F119" s="146" t="s">
        <v>664</v>
      </c>
      <c r="G119" s="146" t="s">
        <v>111</v>
      </c>
      <c r="H119" s="146" t="s">
        <v>203</v>
      </c>
      <c r="I119" s="147">
        <v>1145.92</v>
      </c>
      <c r="J119" s="147">
        <v>24.14</v>
      </c>
      <c r="K119" s="44" t="s">
        <v>104</v>
      </c>
      <c r="L119" s="44">
        <v>1</v>
      </c>
      <c r="M119" s="44">
        <v>1</v>
      </c>
      <c r="N119" s="44" t="s">
        <v>104</v>
      </c>
      <c r="O119" s="44">
        <v>85</v>
      </c>
      <c r="P119" s="48">
        <v>0.04</v>
      </c>
      <c r="Q119" s="48">
        <v>24.14</v>
      </c>
      <c r="R119" s="49">
        <f t="shared" si="37"/>
        <v>24.18</v>
      </c>
      <c r="S119" s="201">
        <f t="shared" si="38"/>
        <v>1121.74</v>
      </c>
      <c r="T119" s="59">
        <v>1145.92</v>
      </c>
      <c r="U119" s="42">
        <f t="shared" si="39"/>
        <v>103.1328</v>
      </c>
      <c r="V119" s="44">
        <v>1</v>
      </c>
      <c r="W119" s="44">
        <v>1</v>
      </c>
      <c r="X119" s="46">
        <v>12</v>
      </c>
      <c r="Y119" s="42">
        <f t="shared" si="40"/>
        <v>0.48</v>
      </c>
      <c r="Z119" s="42">
        <f t="shared" si="41"/>
        <v>289.68</v>
      </c>
      <c r="AA119" s="42">
        <f t="shared" si="42"/>
        <v>290.15999999999997</v>
      </c>
      <c r="AB119" s="42">
        <f t="shared" si="43"/>
        <v>13460.880000000001</v>
      </c>
      <c r="AC119" s="42">
        <f t="shared" si="44"/>
        <v>1237.5936000000002</v>
      </c>
      <c r="AD119" s="42">
        <f t="shared" si="45"/>
        <v>13751.04</v>
      </c>
      <c r="AE119" s="91">
        <v>31</v>
      </c>
      <c r="AF119" s="228" t="s">
        <v>105</v>
      </c>
      <c r="AG119" s="144" t="s">
        <v>112</v>
      </c>
    </row>
    <row r="120" spans="1:33" s="24" customFormat="1" ht="17.25" customHeight="1">
      <c r="A120" s="153" t="s">
        <v>290</v>
      </c>
      <c r="B120" s="153" t="s">
        <v>873</v>
      </c>
      <c r="C120" s="153" t="s">
        <v>874</v>
      </c>
      <c r="D120" s="153" t="s">
        <v>875</v>
      </c>
      <c r="E120" s="153" t="s">
        <v>104</v>
      </c>
      <c r="F120" s="153" t="s">
        <v>661</v>
      </c>
      <c r="G120" s="153" t="s">
        <v>105</v>
      </c>
      <c r="H120" s="153" t="s">
        <v>278</v>
      </c>
      <c r="I120" s="154">
        <v>1145.92</v>
      </c>
      <c r="J120" s="154">
        <v>24.14</v>
      </c>
      <c r="K120" s="44" t="s">
        <v>104</v>
      </c>
      <c r="L120" s="44">
        <v>1</v>
      </c>
      <c r="M120" s="44">
        <v>1</v>
      </c>
      <c r="N120" s="44" t="s">
        <v>104</v>
      </c>
      <c r="O120" s="44">
        <v>86</v>
      </c>
      <c r="P120" s="48">
        <v>0.04</v>
      </c>
      <c r="Q120" s="48">
        <v>24.14</v>
      </c>
      <c r="R120" s="49">
        <f t="shared" si="37"/>
        <v>24.18</v>
      </c>
      <c r="S120" s="201">
        <f t="shared" si="38"/>
        <v>1121.74</v>
      </c>
      <c r="T120" s="59">
        <v>1145.92</v>
      </c>
      <c r="U120" s="42">
        <f t="shared" si="39"/>
        <v>103.1328</v>
      </c>
      <c r="V120" s="44">
        <v>1</v>
      </c>
      <c r="W120" s="44">
        <v>1</v>
      </c>
      <c r="X120" s="46">
        <v>12</v>
      </c>
      <c r="Y120" s="42">
        <f t="shared" si="40"/>
        <v>0.48</v>
      </c>
      <c r="Z120" s="42">
        <f t="shared" si="41"/>
        <v>289.68</v>
      </c>
      <c r="AA120" s="42">
        <f t="shared" si="42"/>
        <v>290.15999999999997</v>
      </c>
      <c r="AB120" s="42">
        <f t="shared" si="43"/>
        <v>13460.880000000001</v>
      </c>
      <c r="AC120" s="42">
        <f t="shared" si="44"/>
        <v>1237.5936000000002</v>
      </c>
      <c r="AD120" s="42">
        <f t="shared" si="45"/>
        <v>13751.04</v>
      </c>
      <c r="AE120" s="91">
        <v>32</v>
      </c>
      <c r="AF120" s="228" t="s">
        <v>105</v>
      </c>
      <c r="AG120" s="144" t="s">
        <v>109</v>
      </c>
    </row>
    <row r="121" spans="1:33" s="24" customFormat="1" ht="17.25" customHeight="1">
      <c r="A121" s="146" t="s">
        <v>291</v>
      </c>
      <c r="B121" s="146" t="s">
        <v>292</v>
      </c>
      <c r="C121" s="146" t="s">
        <v>720</v>
      </c>
      <c r="D121" s="146" t="s">
        <v>854</v>
      </c>
      <c r="E121" s="146" t="s">
        <v>104</v>
      </c>
      <c r="F121" s="146" t="s">
        <v>664</v>
      </c>
      <c r="G121" s="146" t="s">
        <v>105</v>
      </c>
      <c r="H121" s="146" t="s">
        <v>293</v>
      </c>
      <c r="I121" s="147">
        <v>1145.93</v>
      </c>
      <c r="J121" s="147">
        <v>24.14</v>
      </c>
      <c r="K121" s="44" t="s">
        <v>104</v>
      </c>
      <c r="L121" s="44">
        <v>1</v>
      </c>
      <c r="M121" s="44">
        <v>1</v>
      </c>
      <c r="N121" s="44" t="s">
        <v>104</v>
      </c>
      <c r="O121" s="44">
        <v>87</v>
      </c>
      <c r="P121" s="48">
        <v>0.04</v>
      </c>
      <c r="Q121" s="48">
        <v>24.14</v>
      </c>
      <c r="R121" s="49">
        <f aca="true" t="shared" si="46" ref="R121:R147">SUM(P121:Q121)</f>
        <v>24.18</v>
      </c>
      <c r="S121" s="201">
        <f aca="true" t="shared" si="47" ref="S121:S147">(T121-R121)</f>
        <v>1121.75</v>
      </c>
      <c r="T121" s="59">
        <v>1145.93</v>
      </c>
      <c r="U121" s="42">
        <f aca="true" t="shared" si="48" ref="U121:U147">0.09*(T121)</f>
        <v>103.1337</v>
      </c>
      <c r="V121" s="44">
        <v>1</v>
      </c>
      <c r="W121" s="44">
        <v>1</v>
      </c>
      <c r="X121" s="46">
        <v>12</v>
      </c>
      <c r="Y121" s="42">
        <f aca="true" t="shared" si="49" ref="Y121:Y147">(P121*X121)</f>
        <v>0.48</v>
      </c>
      <c r="Z121" s="42">
        <f aca="true" t="shared" si="50" ref="Z121:Z147">(Q121*X121)</f>
        <v>289.68</v>
      </c>
      <c r="AA121" s="42">
        <f aca="true" t="shared" si="51" ref="AA121:AA147">(R121*X121)</f>
        <v>290.15999999999997</v>
      </c>
      <c r="AB121" s="42">
        <f aca="true" t="shared" si="52" ref="AB121:AB147">(S121*X121)</f>
        <v>13461</v>
      </c>
      <c r="AC121" s="42">
        <f aca="true" t="shared" si="53" ref="AC121:AC147">(U121*X121)</f>
        <v>1237.6044000000002</v>
      </c>
      <c r="AD121" s="42">
        <f aca="true" t="shared" si="54" ref="AD121:AD147">(T121*X121)</f>
        <v>13751.16</v>
      </c>
      <c r="AE121" s="91">
        <v>33</v>
      </c>
      <c r="AF121" s="228" t="s">
        <v>105</v>
      </c>
      <c r="AG121" s="144" t="s">
        <v>118</v>
      </c>
    </row>
    <row r="122" spans="1:33" s="24" customFormat="1" ht="17.25" customHeight="1">
      <c r="A122" s="155" t="s">
        <v>629</v>
      </c>
      <c r="B122" s="155" t="s">
        <v>630</v>
      </c>
      <c r="C122" s="155" t="s">
        <v>919</v>
      </c>
      <c r="D122" s="155" t="s">
        <v>920</v>
      </c>
      <c r="E122" s="155" t="s">
        <v>104</v>
      </c>
      <c r="F122" s="155" t="s">
        <v>661</v>
      </c>
      <c r="G122" s="155" t="s">
        <v>105</v>
      </c>
      <c r="H122" s="155" t="s">
        <v>218</v>
      </c>
      <c r="I122" s="156">
        <v>1078.5</v>
      </c>
      <c r="J122" s="157"/>
      <c r="K122" s="44" t="s">
        <v>104</v>
      </c>
      <c r="L122" s="44">
        <v>1</v>
      </c>
      <c r="M122" s="44">
        <v>1</v>
      </c>
      <c r="N122" s="44" t="s">
        <v>104</v>
      </c>
      <c r="O122" s="44">
        <v>88</v>
      </c>
      <c r="P122" s="48">
        <v>0.04</v>
      </c>
      <c r="Q122" s="48">
        <v>24.14</v>
      </c>
      <c r="R122" s="49">
        <f t="shared" si="46"/>
        <v>24.18</v>
      </c>
      <c r="S122" s="201">
        <f t="shared" si="47"/>
        <v>1054.32</v>
      </c>
      <c r="T122" s="133">
        <v>1078.5</v>
      </c>
      <c r="U122" s="42">
        <f t="shared" si="48"/>
        <v>97.065</v>
      </c>
      <c r="V122" s="44">
        <v>1</v>
      </c>
      <c r="W122" s="44">
        <v>1</v>
      </c>
      <c r="X122" s="46">
        <v>12</v>
      </c>
      <c r="Y122" s="42">
        <f t="shared" si="49"/>
        <v>0.48</v>
      </c>
      <c r="Z122" s="42">
        <f t="shared" si="50"/>
        <v>289.68</v>
      </c>
      <c r="AA122" s="42">
        <f t="shared" si="51"/>
        <v>290.15999999999997</v>
      </c>
      <c r="AB122" s="42">
        <f t="shared" si="52"/>
        <v>12651.84</v>
      </c>
      <c r="AC122" s="42">
        <f t="shared" si="53"/>
        <v>1164.78</v>
      </c>
      <c r="AD122" s="42">
        <f t="shared" si="54"/>
        <v>12942</v>
      </c>
      <c r="AE122" s="91">
        <v>34</v>
      </c>
      <c r="AF122" s="228" t="s">
        <v>105</v>
      </c>
      <c r="AG122" s="144" t="s">
        <v>117</v>
      </c>
    </row>
    <row r="123" spans="1:33" s="24" customFormat="1" ht="17.25" customHeight="1">
      <c r="A123" s="146" t="s">
        <v>294</v>
      </c>
      <c r="B123" s="146" t="s">
        <v>295</v>
      </c>
      <c r="C123" s="146" t="s">
        <v>659</v>
      </c>
      <c r="D123" s="146" t="s">
        <v>834</v>
      </c>
      <c r="E123" s="146" t="s">
        <v>104</v>
      </c>
      <c r="F123" s="146" t="s">
        <v>664</v>
      </c>
      <c r="G123" s="146" t="s">
        <v>105</v>
      </c>
      <c r="H123" s="146" t="s">
        <v>212</v>
      </c>
      <c r="I123" s="147">
        <v>1146.04</v>
      </c>
      <c r="J123" s="147">
        <v>24.14</v>
      </c>
      <c r="K123" s="44" t="s">
        <v>104</v>
      </c>
      <c r="L123" s="44">
        <v>1</v>
      </c>
      <c r="M123" s="44">
        <v>1</v>
      </c>
      <c r="N123" s="44" t="s">
        <v>104</v>
      </c>
      <c r="O123" s="44">
        <v>89</v>
      </c>
      <c r="P123" s="48">
        <v>0.04</v>
      </c>
      <c r="Q123" s="48">
        <v>24.14</v>
      </c>
      <c r="R123" s="49">
        <f t="shared" si="46"/>
        <v>24.18</v>
      </c>
      <c r="S123" s="201">
        <f t="shared" si="47"/>
        <v>1121.86</v>
      </c>
      <c r="T123" s="59">
        <v>1146.04</v>
      </c>
      <c r="U123" s="42">
        <f t="shared" si="48"/>
        <v>103.14359999999999</v>
      </c>
      <c r="V123" s="44">
        <v>1</v>
      </c>
      <c r="W123" s="44">
        <v>1</v>
      </c>
      <c r="X123" s="46">
        <v>12</v>
      </c>
      <c r="Y123" s="42">
        <f t="shared" si="49"/>
        <v>0.48</v>
      </c>
      <c r="Z123" s="42">
        <f t="shared" si="50"/>
        <v>289.68</v>
      </c>
      <c r="AA123" s="42">
        <f t="shared" si="51"/>
        <v>290.15999999999997</v>
      </c>
      <c r="AB123" s="42">
        <f t="shared" si="52"/>
        <v>13462.32</v>
      </c>
      <c r="AC123" s="42">
        <f t="shared" si="53"/>
        <v>1237.7232</v>
      </c>
      <c r="AD123" s="42">
        <f t="shared" si="54"/>
        <v>13752.48</v>
      </c>
      <c r="AE123" s="91">
        <v>35</v>
      </c>
      <c r="AF123" s="228" t="s">
        <v>111</v>
      </c>
      <c r="AG123" s="144" t="s">
        <v>109</v>
      </c>
    </row>
    <row r="124" spans="1:33" s="24" customFormat="1" ht="17.25" customHeight="1">
      <c r="A124" s="146" t="s">
        <v>296</v>
      </c>
      <c r="B124" s="146" t="s">
        <v>297</v>
      </c>
      <c r="C124" s="146" t="s">
        <v>835</v>
      </c>
      <c r="D124" s="146" t="s">
        <v>836</v>
      </c>
      <c r="E124" s="146" t="s">
        <v>104</v>
      </c>
      <c r="F124" s="146" t="s">
        <v>661</v>
      </c>
      <c r="G124" s="146" t="s">
        <v>105</v>
      </c>
      <c r="H124" s="146" t="s">
        <v>298</v>
      </c>
      <c r="I124" s="147">
        <v>1146.37</v>
      </c>
      <c r="J124" s="147">
        <v>24.14</v>
      </c>
      <c r="K124" s="44" t="s">
        <v>104</v>
      </c>
      <c r="L124" s="44">
        <v>1</v>
      </c>
      <c r="M124" s="44">
        <v>1</v>
      </c>
      <c r="N124" s="44" t="s">
        <v>104</v>
      </c>
      <c r="O124" s="44">
        <v>90</v>
      </c>
      <c r="P124" s="48">
        <v>0.04</v>
      </c>
      <c r="Q124" s="48">
        <v>24.14</v>
      </c>
      <c r="R124" s="49">
        <f t="shared" si="46"/>
        <v>24.18</v>
      </c>
      <c r="S124" s="201">
        <f t="shared" si="47"/>
        <v>1122.1899999999998</v>
      </c>
      <c r="T124" s="59">
        <v>1146.37</v>
      </c>
      <c r="U124" s="42">
        <f t="shared" si="48"/>
        <v>103.17329999999998</v>
      </c>
      <c r="V124" s="44">
        <v>1</v>
      </c>
      <c r="W124" s="44">
        <v>1</v>
      </c>
      <c r="X124" s="46">
        <v>12</v>
      </c>
      <c r="Y124" s="42">
        <f t="shared" si="49"/>
        <v>0.48</v>
      </c>
      <c r="Z124" s="42">
        <f t="shared" si="50"/>
        <v>289.68</v>
      </c>
      <c r="AA124" s="42">
        <f t="shared" si="51"/>
        <v>290.15999999999997</v>
      </c>
      <c r="AB124" s="42">
        <f t="shared" si="52"/>
        <v>13466.279999999999</v>
      </c>
      <c r="AC124" s="42">
        <f t="shared" si="53"/>
        <v>1238.0795999999998</v>
      </c>
      <c r="AD124" s="42">
        <f t="shared" si="54"/>
        <v>13756.439999999999</v>
      </c>
      <c r="AE124" s="91">
        <v>36</v>
      </c>
      <c r="AF124" s="228" t="s">
        <v>111</v>
      </c>
      <c r="AG124" s="144" t="s">
        <v>110</v>
      </c>
    </row>
    <row r="125" spans="1:33" s="24" customFormat="1" ht="17.25" customHeight="1">
      <c r="A125" s="146" t="s">
        <v>299</v>
      </c>
      <c r="B125" s="146" t="s">
        <v>300</v>
      </c>
      <c r="C125" s="146" t="s">
        <v>840</v>
      </c>
      <c r="D125" s="146" t="s">
        <v>841</v>
      </c>
      <c r="E125" s="146" t="s">
        <v>104</v>
      </c>
      <c r="F125" s="146" t="s">
        <v>664</v>
      </c>
      <c r="G125" s="146" t="s">
        <v>111</v>
      </c>
      <c r="H125" s="146" t="s">
        <v>275</v>
      </c>
      <c r="I125" s="147">
        <v>1146.85</v>
      </c>
      <c r="J125" s="147">
        <v>24.14</v>
      </c>
      <c r="K125" s="44" t="s">
        <v>104</v>
      </c>
      <c r="L125" s="44">
        <v>1</v>
      </c>
      <c r="M125" s="44">
        <v>1</v>
      </c>
      <c r="N125" s="44" t="s">
        <v>104</v>
      </c>
      <c r="O125" s="44">
        <v>91</v>
      </c>
      <c r="P125" s="48">
        <v>0.04</v>
      </c>
      <c r="Q125" s="48">
        <v>24.14</v>
      </c>
      <c r="R125" s="49">
        <f t="shared" si="46"/>
        <v>24.18</v>
      </c>
      <c r="S125" s="201">
        <f t="shared" si="47"/>
        <v>1122.6699999999998</v>
      </c>
      <c r="T125" s="59">
        <v>1146.85</v>
      </c>
      <c r="U125" s="42">
        <f t="shared" si="48"/>
        <v>103.21649999999998</v>
      </c>
      <c r="V125" s="44">
        <v>1</v>
      </c>
      <c r="W125" s="44">
        <v>1</v>
      </c>
      <c r="X125" s="46">
        <v>12</v>
      </c>
      <c r="Y125" s="42">
        <f t="shared" si="49"/>
        <v>0.48</v>
      </c>
      <c r="Z125" s="42">
        <f t="shared" si="50"/>
        <v>289.68</v>
      </c>
      <c r="AA125" s="42">
        <f t="shared" si="51"/>
        <v>290.15999999999997</v>
      </c>
      <c r="AB125" s="42">
        <f t="shared" si="52"/>
        <v>13472.039999999997</v>
      </c>
      <c r="AC125" s="42">
        <f t="shared" si="53"/>
        <v>1238.5979999999997</v>
      </c>
      <c r="AD125" s="42">
        <f t="shared" si="54"/>
        <v>13762.199999999999</v>
      </c>
      <c r="AE125" s="91">
        <v>37</v>
      </c>
      <c r="AF125" s="228" t="s">
        <v>105</v>
      </c>
      <c r="AG125" s="144" t="s">
        <v>112</v>
      </c>
    </row>
    <row r="126" spans="1:33" s="24" customFormat="1" ht="17.25" customHeight="1">
      <c r="A126" s="146" t="s">
        <v>301</v>
      </c>
      <c r="B126" s="146" t="s">
        <v>302</v>
      </c>
      <c r="C126" s="146" t="s">
        <v>659</v>
      </c>
      <c r="D126" s="146" t="s">
        <v>842</v>
      </c>
      <c r="E126" s="146" t="s">
        <v>104</v>
      </c>
      <c r="F126" s="146" t="s">
        <v>664</v>
      </c>
      <c r="G126" s="146" t="s">
        <v>111</v>
      </c>
      <c r="H126" s="146" t="s">
        <v>275</v>
      </c>
      <c r="I126" s="147">
        <v>1146.85</v>
      </c>
      <c r="J126" s="147">
        <v>24.14</v>
      </c>
      <c r="K126" s="44" t="s">
        <v>104</v>
      </c>
      <c r="L126" s="44">
        <v>1</v>
      </c>
      <c r="M126" s="44">
        <v>1</v>
      </c>
      <c r="N126" s="44" t="s">
        <v>104</v>
      </c>
      <c r="O126" s="44">
        <v>92</v>
      </c>
      <c r="P126" s="48">
        <v>0.04</v>
      </c>
      <c r="Q126" s="48">
        <v>24.14</v>
      </c>
      <c r="R126" s="49">
        <f t="shared" si="46"/>
        <v>24.18</v>
      </c>
      <c r="S126" s="201">
        <f t="shared" si="47"/>
        <v>1122.6699999999998</v>
      </c>
      <c r="T126" s="59">
        <v>1146.85</v>
      </c>
      <c r="U126" s="42">
        <f t="shared" si="48"/>
        <v>103.21649999999998</v>
      </c>
      <c r="V126" s="44">
        <v>1</v>
      </c>
      <c r="W126" s="44">
        <v>1</v>
      </c>
      <c r="X126" s="46">
        <v>12</v>
      </c>
      <c r="Y126" s="42">
        <f t="shared" si="49"/>
        <v>0.48</v>
      </c>
      <c r="Z126" s="42">
        <f t="shared" si="50"/>
        <v>289.68</v>
      </c>
      <c r="AA126" s="42">
        <f t="shared" si="51"/>
        <v>290.15999999999997</v>
      </c>
      <c r="AB126" s="42">
        <f t="shared" si="52"/>
        <v>13472.039999999997</v>
      </c>
      <c r="AC126" s="42">
        <f t="shared" si="53"/>
        <v>1238.5979999999997</v>
      </c>
      <c r="AD126" s="42">
        <f t="shared" si="54"/>
        <v>13762.199999999999</v>
      </c>
      <c r="AE126" s="91">
        <v>38</v>
      </c>
      <c r="AF126" s="228" t="s">
        <v>111</v>
      </c>
      <c r="AG126" s="144" t="s">
        <v>109</v>
      </c>
    </row>
    <row r="127" spans="1:33" s="24" customFormat="1" ht="17.25" customHeight="1">
      <c r="A127" s="155" t="s">
        <v>627</v>
      </c>
      <c r="B127" s="155" t="s">
        <v>628</v>
      </c>
      <c r="C127" s="155" t="s">
        <v>772</v>
      </c>
      <c r="D127" s="155" t="s">
        <v>925</v>
      </c>
      <c r="E127" s="155" t="s">
        <v>104</v>
      </c>
      <c r="F127" s="155" t="s">
        <v>664</v>
      </c>
      <c r="G127" s="155" t="s">
        <v>105</v>
      </c>
      <c r="H127" s="155" t="s">
        <v>267</v>
      </c>
      <c r="I127" s="156">
        <v>1078.5</v>
      </c>
      <c r="J127" s="157"/>
      <c r="K127" s="44" t="s">
        <v>104</v>
      </c>
      <c r="L127" s="44">
        <v>1</v>
      </c>
      <c r="M127" s="44">
        <v>1</v>
      </c>
      <c r="N127" s="44" t="s">
        <v>104</v>
      </c>
      <c r="O127" s="44">
        <v>93</v>
      </c>
      <c r="P127" s="48">
        <v>0.04</v>
      </c>
      <c r="Q127" s="48">
        <v>24.14</v>
      </c>
      <c r="R127" s="49">
        <f t="shared" si="46"/>
        <v>24.18</v>
      </c>
      <c r="S127" s="201">
        <f t="shared" si="47"/>
        <v>1054.32</v>
      </c>
      <c r="T127" s="133">
        <v>1078.5</v>
      </c>
      <c r="U127" s="42">
        <f t="shared" si="48"/>
        <v>97.065</v>
      </c>
      <c r="V127" s="44">
        <v>1</v>
      </c>
      <c r="W127" s="44">
        <v>1</v>
      </c>
      <c r="X127" s="46">
        <v>12</v>
      </c>
      <c r="Y127" s="42">
        <f t="shared" si="49"/>
        <v>0.48</v>
      </c>
      <c r="Z127" s="42">
        <f t="shared" si="50"/>
        <v>289.68</v>
      </c>
      <c r="AA127" s="42">
        <f t="shared" si="51"/>
        <v>290.15999999999997</v>
      </c>
      <c r="AB127" s="42">
        <f t="shared" si="52"/>
        <v>12651.84</v>
      </c>
      <c r="AC127" s="42">
        <f t="shared" si="53"/>
        <v>1164.78</v>
      </c>
      <c r="AD127" s="42">
        <f t="shared" si="54"/>
        <v>12942</v>
      </c>
      <c r="AE127" s="91">
        <v>39</v>
      </c>
      <c r="AF127" s="228" t="s">
        <v>105</v>
      </c>
      <c r="AG127" s="144" t="s">
        <v>116</v>
      </c>
    </row>
    <row r="128" spans="1:33" s="24" customFormat="1" ht="17.25" customHeight="1">
      <c r="A128" s="146" t="s">
        <v>303</v>
      </c>
      <c r="B128" s="146" t="s">
        <v>304</v>
      </c>
      <c r="C128" s="146" t="s">
        <v>675</v>
      </c>
      <c r="D128" s="146" t="s">
        <v>853</v>
      </c>
      <c r="E128" s="146" t="s">
        <v>104</v>
      </c>
      <c r="F128" s="146" t="s">
        <v>664</v>
      </c>
      <c r="G128" s="146" t="s">
        <v>105</v>
      </c>
      <c r="H128" s="146" t="s">
        <v>218</v>
      </c>
      <c r="I128" s="147">
        <v>1146.85</v>
      </c>
      <c r="J128" s="147">
        <v>24.14</v>
      </c>
      <c r="K128" s="44" t="s">
        <v>104</v>
      </c>
      <c r="L128" s="44">
        <v>1</v>
      </c>
      <c r="M128" s="44">
        <v>1</v>
      </c>
      <c r="N128" s="44" t="s">
        <v>104</v>
      </c>
      <c r="O128" s="44">
        <v>94</v>
      </c>
      <c r="P128" s="48">
        <v>0.04</v>
      </c>
      <c r="Q128" s="48">
        <v>24.14</v>
      </c>
      <c r="R128" s="49">
        <f t="shared" si="46"/>
        <v>24.18</v>
      </c>
      <c r="S128" s="201">
        <f t="shared" si="47"/>
        <v>1122.6699999999998</v>
      </c>
      <c r="T128" s="59">
        <v>1146.85</v>
      </c>
      <c r="U128" s="42">
        <f t="shared" si="48"/>
        <v>103.21649999999998</v>
      </c>
      <c r="V128" s="44">
        <v>1</v>
      </c>
      <c r="W128" s="44">
        <v>1</v>
      </c>
      <c r="X128" s="46">
        <v>12</v>
      </c>
      <c r="Y128" s="42">
        <f t="shared" si="49"/>
        <v>0.48</v>
      </c>
      <c r="Z128" s="42">
        <f t="shared" si="50"/>
        <v>289.68</v>
      </c>
      <c r="AA128" s="42">
        <f t="shared" si="51"/>
        <v>290.15999999999997</v>
      </c>
      <c r="AB128" s="42">
        <f t="shared" si="52"/>
        <v>13472.039999999997</v>
      </c>
      <c r="AC128" s="42">
        <f t="shared" si="53"/>
        <v>1238.5979999999997</v>
      </c>
      <c r="AD128" s="42">
        <f t="shared" si="54"/>
        <v>13762.199999999999</v>
      </c>
      <c r="AE128" s="91">
        <v>40</v>
      </c>
      <c r="AF128" s="228" t="s">
        <v>105</v>
      </c>
      <c r="AG128" s="144" t="s">
        <v>117</v>
      </c>
    </row>
    <row r="129" spans="1:33" s="24" customFormat="1" ht="17.25" customHeight="1">
      <c r="A129" s="146" t="s">
        <v>305</v>
      </c>
      <c r="B129" s="146" t="s">
        <v>306</v>
      </c>
      <c r="C129" s="146" t="s">
        <v>857</v>
      </c>
      <c r="D129" s="146" t="s">
        <v>858</v>
      </c>
      <c r="E129" s="146" t="s">
        <v>104</v>
      </c>
      <c r="F129" s="146" t="s">
        <v>664</v>
      </c>
      <c r="G129" s="146" t="s">
        <v>111</v>
      </c>
      <c r="H129" s="146" t="s">
        <v>307</v>
      </c>
      <c r="I129" s="147">
        <v>1146.85</v>
      </c>
      <c r="J129" s="147">
        <v>24.14</v>
      </c>
      <c r="K129" s="44" t="s">
        <v>104</v>
      </c>
      <c r="L129" s="44">
        <v>1</v>
      </c>
      <c r="M129" s="44">
        <v>1</v>
      </c>
      <c r="N129" s="44" t="s">
        <v>104</v>
      </c>
      <c r="O129" s="44">
        <v>95</v>
      </c>
      <c r="P129" s="48">
        <v>0.04</v>
      </c>
      <c r="Q129" s="48">
        <v>24.14</v>
      </c>
      <c r="R129" s="49">
        <f t="shared" si="46"/>
        <v>24.18</v>
      </c>
      <c r="S129" s="201">
        <f t="shared" si="47"/>
        <v>1122.6699999999998</v>
      </c>
      <c r="T129" s="182">
        <v>1146.85</v>
      </c>
      <c r="U129" s="42">
        <f t="shared" si="48"/>
        <v>103.21649999999998</v>
      </c>
      <c r="V129" s="44">
        <v>1</v>
      </c>
      <c r="W129" s="44">
        <v>1</v>
      </c>
      <c r="X129" s="46">
        <v>12</v>
      </c>
      <c r="Y129" s="42">
        <f t="shared" si="49"/>
        <v>0.48</v>
      </c>
      <c r="Z129" s="42">
        <f t="shared" si="50"/>
        <v>289.68</v>
      </c>
      <c r="AA129" s="42">
        <f t="shared" si="51"/>
        <v>290.15999999999997</v>
      </c>
      <c r="AB129" s="42">
        <f t="shared" si="52"/>
        <v>13472.039999999997</v>
      </c>
      <c r="AC129" s="42">
        <f t="shared" si="53"/>
        <v>1238.5979999999997</v>
      </c>
      <c r="AD129" s="42">
        <f t="shared" si="54"/>
        <v>13762.199999999999</v>
      </c>
      <c r="AE129" s="91">
        <v>41</v>
      </c>
      <c r="AF129" s="228" t="s">
        <v>111</v>
      </c>
      <c r="AG129" s="144" t="s">
        <v>112</v>
      </c>
    </row>
    <row r="130" spans="1:33" s="24" customFormat="1" ht="17.25" customHeight="1">
      <c r="A130" s="146" t="s">
        <v>308</v>
      </c>
      <c r="B130" s="146" t="s">
        <v>309</v>
      </c>
      <c r="C130" s="146" t="s">
        <v>665</v>
      </c>
      <c r="D130" s="146" t="s">
        <v>859</v>
      </c>
      <c r="E130" s="146" t="s">
        <v>104</v>
      </c>
      <c r="F130" s="146" t="s">
        <v>664</v>
      </c>
      <c r="G130" s="146" t="s">
        <v>105</v>
      </c>
      <c r="H130" s="146" t="s">
        <v>310</v>
      </c>
      <c r="I130" s="147">
        <v>1146.85</v>
      </c>
      <c r="J130" s="147">
        <v>24.14</v>
      </c>
      <c r="K130" s="44" t="s">
        <v>104</v>
      </c>
      <c r="L130" s="44">
        <v>1</v>
      </c>
      <c r="M130" s="44">
        <v>1</v>
      </c>
      <c r="N130" s="44" t="s">
        <v>104</v>
      </c>
      <c r="O130" s="44">
        <v>96</v>
      </c>
      <c r="P130" s="48">
        <v>0.04</v>
      </c>
      <c r="Q130" s="48">
        <v>24.14</v>
      </c>
      <c r="R130" s="49">
        <f t="shared" si="46"/>
        <v>24.18</v>
      </c>
      <c r="S130" s="201">
        <f t="shared" si="47"/>
        <v>1122.6699999999998</v>
      </c>
      <c r="T130" s="59">
        <v>1146.85</v>
      </c>
      <c r="U130" s="42">
        <f t="shared" si="48"/>
        <v>103.21649999999998</v>
      </c>
      <c r="V130" s="44">
        <v>1</v>
      </c>
      <c r="W130" s="44">
        <v>1</v>
      </c>
      <c r="X130" s="46">
        <v>12</v>
      </c>
      <c r="Y130" s="42">
        <f t="shared" si="49"/>
        <v>0.48</v>
      </c>
      <c r="Z130" s="42">
        <f t="shared" si="50"/>
        <v>289.68</v>
      </c>
      <c r="AA130" s="42">
        <f t="shared" si="51"/>
        <v>290.15999999999997</v>
      </c>
      <c r="AB130" s="42">
        <f t="shared" si="52"/>
        <v>13472.039999999997</v>
      </c>
      <c r="AC130" s="42">
        <f t="shared" si="53"/>
        <v>1238.5979999999997</v>
      </c>
      <c r="AD130" s="42">
        <f t="shared" si="54"/>
        <v>13762.199999999999</v>
      </c>
      <c r="AE130" s="91">
        <v>42</v>
      </c>
      <c r="AF130" s="228" t="s">
        <v>111</v>
      </c>
      <c r="AG130" s="144" t="s">
        <v>195</v>
      </c>
    </row>
    <row r="131" spans="1:33" s="24" customFormat="1" ht="17.25" customHeight="1">
      <c r="A131" s="146" t="s">
        <v>313</v>
      </c>
      <c r="B131" s="146" t="s">
        <v>314</v>
      </c>
      <c r="C131" s="146" t="s">
        <v>659</v>
      </c>
      <c r="D131" s="146" t="s">
        <v>883</v>
      </c>
      <c r="E131" s="146" t="s">
        <v>104</v>
      </c>
      <c r="F131" s="146" t="s">
        <v>661</v>
      </c>
      <c r="G131" s="146" t="s">
        <v>105</v>
      </c>
      <c r="H131" s="146" t="s">
        <v>261</v>
      </c>
      <c r="I131" s="147">
        <v>1146.85</v>
      </c>
      <c r="J131" s="147">
        <v>24.14</v>
      </c>
      <c r="K131" s="44" t="s">
        <v>104</v>
      </c>
      <c r="L131" s="44">
        <v>1</v>
      </c>
      <c r="M131" s="44">
        <v>1</v>
      </c>
      <c r="N131" s="44" t="s">
        <v>104</v>
      </c>
      <c r="O131" s="44">
        <v>97</v>
      </c>
      <c r="P131" s="48">
        <v>0.04</v>
      </c>
      <c r="Q131" s="48">
        <v>24.14</v>
      </c>
      <c r="R131" s="49">
        <f t="shared" si="46"/>
        <v>24.18</v>
      </c>
      <c r="S131" s="201">
        <f t="shared" si="47"/>
        <v>1122.6699999999998</v>
      </c>
      <c r="T131" s="59">
        <v>1146.85</v>
      </c>
      <c r="U131" s="42">
        <f t="shared" si="48"/>
        <v>103.21649999999998</v>
      </c>
      <c r="V131" s="44">
        <v>1</v>
      </c>
      <c r="W131" s="44">
        <v>1</v>
      </c>
      <c r="X131" s="46">
        <v>12</v>
      </c>
      <c r="Y131" s="42">
        <f t="shared" si="49"/>
        <v>0.48</v>
      </c>
      <c r="Z131" s="42">
        <f t="shared" si="50"/>
        <v>289.68</v>
      </c>
      <c r="AA131" s="42">
        <f t="shared" si="51"/>
        <v>290.15999999999997</v>
      </c>
      <c r="AB131" s="42">
        <f t="shared" si="52"/>
        <v>13472.039999999997</v>
      </c>
      <c r="AC131" s="42">
        <f t="shared" si="53"/>
        <v>1238.5979999999997</v>
      </c>
      <c r="AD131" s="42">
        <f t="shared" si="54"/>
        <v>13762.199999999999</v>
      </c>
      <c r="AE131" s="91">
        <v>43</v>
      </c>
      <c r="AF131" s="228" t="s">
        <v>105</v>
      </c>
      <c r="AG131" s="144" t="s">
        <v>126</v>
      </c>
    </row>
    <row r="132" spans="1:33" s="24" customFormat="1" ht="17.25" customHeight="1">
      <c r="A132" s="146" t="s">
        <v>317</v>
      </c>
      <c r="B132" s="146" t="s">
        <v>318</v>
      </c>
      <c r="C132" s="146" t="s">
        <v>685</v>
      </c>
      <c r="D132" s="146" t="s">
        <v>890</v>
      </c>
      <c r="E132" s="146" t="s">
        <v>104</v>
      </c>
      <c r="F132" s="146" t="s">
        <v>664</v>
      </c>
      <c r="G132" s="146" t="s">
        <v>105</v>
      </c>
      <c r="H132" s="146" t="s">
        <v>245</v>
      </c>
      <c r="I132" s="147">
        <v>1146.85</v>
      </c>
      <c r="J132" s="147">
        <v>24.14</v>
      </c>
      <c r="K132" s="44" t="s">
        <v>104</v>
      </c>
      <c r="L132" s="44">
        <v>1</v>
      </c>
      <c r="M132" s="44">
        <v>1</v>
      </c>
      <c r="N132" s="44" t="s">
        <v>104</v>
      </c>
      <c r="O132" s="44">
        <v>98</v>
      </c>
      <c r="P132" s="48">
        <v>0.04</v>
      </c>
      <c r="Q132" s="48">
        <v>24.14</v>
      </c>
      <c r="R132" s="49">
        <f t="shared" si="46"/>
        <v>24.18</v>
      </c>
      <c r="S132" s="201">
        <f t="shared" si="47"/>
        <v>1122.6699999999998</v>
      </c>
      <c r="T132" s="59">
        <v>1146.85</v>
      </c>
      <c r="U132" s="42">
        <f t="shared" si="48"/>
        <v>103.21649999999998</v>
      </c>
      <c r="V132" s="44">
        <v>1</v>
      </c>
      <c r="W132" s="44">
        <v>1</v>
      </c>
      <c r="X132" s="46">
        <v>12</v>
      </c>
      <c r="Y132" s="42">
        <f t="shared" si="49"/>
        <v>0.48</v>
      </c>
      <c r="Z132" s="42">
        <f t="shared" si="50"/>
        <v>289.68</v>
      </c>
      <c r="AA132" s="42">
        <f t="shared" si="51"/>
        <v>290.15999999999997</v>
      </c>
      <c r="AB132" s="42">
        <f t="shared" si="52"/>
        <v>13472.039999999997</v>
      </c>
      <c r="AC132" s="42">
        <f t="shared" si="53"/>
        <v>1238.5979999999997</v>
      </c>
      <c r="AD132" s="42">
        <f t="shared" si="54"/>
        <v>13762.199999999999</v>
      </c>
      <c r="AE132" s="91">
        <v>44</v>
      </c>
      <c r="AF132" s="228" t="s">
        <v>105</v>
      </c>
      <c r="AG132" s="144" t="s">
        <v>128</v>
      </c>
    </row>
    <row r="133" spans="1:33" s="24" customFormat="1" ht="17.25" customHeight="1">
      <c r="A133" s="146" t="s">
        <v>319</v>
      </c>
      <c r="B133" s="146" t="s">
        <v>320</v>
      </c>
      <c r="C133" s="146" t="s">
        <v>845</v>
      </c>
      <c r="D133" s="146" t="s">
        <v>846</v>
      </c>
      <c r="E133" s="146" t="s">
        <v>104</v>
      </c>
      <c r="F133" s="146" t="s">
        <v>661</v>
      </c>
      <c r="G133" s="146" t="s">
        <v>105</v>
      </c>
      <c r="H133" s="146" t="s">
        <v>232</v>
      </c>
      <c r="I133" s="147">
        <v>1146.85</v>
      </c>
      <c r="J133" s="147">
        <v>24.14</v>
      </c>
      <c r="K133" s="44" t="s">
        <v>104</v>
      </c>
      <c r="L133" s="44">
        <v>1</v>
      </c>
      <c r="M133" s="44">
        <v>1</v>
      </c>
      <c r="N133" s="44" t="s">
        <v>104</v>
      </c>
      <c r="O133" s="44">
        <v>99</v>
      </c>
      <c r="P133" s="48">
        <v>0.04</v>
      </c>
      <c r="Q133" s="48">
        <v>24.14</v>
      </c>
      <c r="R133" s="49">
        <f t="shared" si="46"/>
        <v>24.18</v>
      </c>
      <c r="S133" s="201">
        <f t="shared" si="47"/>
        <v>1122.6699999999998</v>
      </c>
      <c r="T133" s="59">
        <v>1146.85</v>
      </c>
      <c r="U133" s="42">
        <f t="shared" si="48"/>
        <v>103.21649999999998</v>
      </c>
      <c r="V133" s="44">
        <v>1</v>
      </c>
      <c r="W133" s="44">
        <v>1</v>
      </c>
      <c r="X133" s="46">
        <v>12</v>
      </c>
      <c r="Y133" s="42">
        <f t="shared" si="49"/>
        <v>0.48</v>
      </c>
      <c r="Z133" s="42">
        <f t="shared" si="50"/>
        <v>289.68</v>
      </c>
      <c r="AA133" s="42">
        <f t="shared" si="51"/>
        <v>290.15999999999997</v>
      </c>
      <c r="AB133" s="42">
        <f t="shared" si="52"/>
        <v>13472.039999999997</v>
      </c>
      <c r="AC133" s="42">
        <f t="shared" si="53"/>
        <v>1238.5979999999997</v>
      </c>
      <c r="AD133" s="42">
        <f t="shared" si="54"/>
        <v>13762.199999999999</v>
      </c>
      <c r="AE133" s="91">
        <v>45</v>
      </c>
      <c r="AF133" s="228" t="s">
        <v>105</v>
      </c>
      <c r="AG133" s="144" t="s">
        <v>130</v>
      </c>
    </row>
    <row r="134" spans="1:33" s="24" customFormat="1" ht="17.25" customHeight="1">
      <c r="A134" s="146" t="s">
        <v>324</v>
      </c>
      <c r="B134" s="146" t="s">
        <v>325</v>
      </c>
      <c r="C134" s="146" t="s">
        <v>685</v>
      </c>
      <c r="D134" s="146" t="s">
        <v>872</v>
      </c>
      <c r="E134" s="146" t="s">
        <v>104</v>
      </c>
      <c r="F134" s="146" t="s">
        <v>664</v>
      </c>
      <c r="G134" s="146" t="s">
        <v>105</v>
      </c>
      <c r="H134" s="146" t="s">
        <v>229</v>
      </c>
      <c r="I134" s="147">
        <v>1148.92</v>
      </c>
      <c r="J134" s="147">
        <v>24.14</v>
      </c>
      <c r="K134" s="44" t="s">
        <v>104</v>
      </c>
      <c r="L134" s="44">
        <v>1</v>
      </c>
      <c r="M134" s="44">
        <v>1</v>
      </c>
      <c r="N134" s="44" t="s">
        <v>104</v>
      </c>
      <c r="O134" s="44">
        <v>100</v>
      </c>
      <c r="P134" s="48">
        <v>0.04</v>
      </c>
      <c r="Q134" s="48">
        <v>24.14</v>
      </c>
      <c r="R134" s="49">
        <f t="shared" si="46"/>
        <v>24.18</v>
      </c>
      <c r="S134" s="201">
        <f t="shared" si="47"/>
        <v>1124.74</v>
      </c>
      <c r="T134" s="59">
        <v>1148.92</v>
      </c>
      <c r="U134" s="42">
        <f t="shared" si="48"/>
        <v>103.4028</v>
      </c>
      <c r="V134" s="44">
        <v>1</v>
      </c>
      <c r="W134" s="44">
        <v>1</v>
      </c>
      <c r="X134" s="46">
        <v>12</v>
      </c>
      <c r="Y134" s="42">
        <f t="shared" si="49"/>
        <v>0.48</v>
      </c>
      <c r="Z134" s="42">
        <f t="shared" si="50"/>
        <v>289.68</v>
      </c>
      <c r="AA134" s="42">
        <f t="shared" si="51"/>
        <v>290.15999999999997</v>
      </c>
      <c r="AB134" s="42">
        <f t="shared" si="52"/>
        <v>13496.880000000001</v>
      </c>
      <c r="AC134" s="42">
        <f t="shared" si="53"/>
        <v>1240.8336</v>
      </c>
      <c r="AD134" s="42">
        <f t="shared" si="54"/>
        <v>13787.04</v>
      </c>
      <c r="AE134" s="91">
        <v>46</v>
      </c>
      <c r="AF134" s="228" t="s">
        <v>111</v>
      </c>
      <c r="AG134" s="144" t="s">
        <v>112</v>
      </c>
    </row>
    <row r="135" spans="1:33" s="24" customFormat="1" ht="17.25" customHeight="1">
      <c r="A135" s="146" t="s">
        <v>326</v>
      </c>
      <c r="B135" s="146" t="s">
        <v>327</v>
      </c>
      <c r="C135" s="146" t="s">
        <v>665</v>
      </c>
      <c r="D135" s="146" t="s">
        <v>869</v>
      </c>
      <c r="E135" s="146" t="s">
        <v>104</v>
      </c>
      <c r="F135" s="146" t="s">
        <v>664</v>
      </c>
      <c r="G135" s="146" t="s">
        <v>105</v>
      </c>
      <c r="H135" s="146" t="s">
        <v>293</v>
      </c>
      <c r="I135" s="147">
        <v>1149.85</v>
      </c>
      <c r="J135" s="147">
        <v>24.14</v>
      </c>
      <c r="K135" s="44" t="s">
        <v>104</v>
      </c>
      <c r="L135" s="44">
        <v>1</v>
      </c>
      <c r="M135" s="44">
        <v>1</v>
      </c>
      <c r="N135" s="44" t="s">
        <v>104</v>
      </c>
      <c r="O135" s="44">
        <v>101</v>
      </c>
      <c r="P135" s="48">
        <v>0.04</v>
      </c>
      <c r="Q135" s="48">
        <v>24.14</v>
      </c>
      <c r="R135" s="49">
        <f t="shared" si="46"/>
        <v>24.18</v>
      </c>
      <c r="S135" s="201">
        <f t="shared" si="47"/>
        <v>1125.6699999999998</v>
      </c>
      <c r="T135" s="59">
        <v>1149.85</v>
      </c>
      <c r="U135" s="42">
        <f t="shared" si="48"/>
        <v>103.48649999999999</v>
      </c>
      <c r="V135" s="44">
        <v>1</v>
      </c>
      <c r="W135" s="44">
        <v>1</v>
      </c>
      <c r="X135" s="46">
        <v>12</v>
      </c>
      <c r="Y135" s="42">
        <f t="shared" si="49"/>
        <v>0.48</v>
      </c>
      <c r="Z135" s="42">
        <f t="shared" si="50"/>
        <v>289.68</v>
      </c>
      <c r="AA135" s="42">
        <f t="shared" si="51"/>
        <v>290.15999999999997</v>
      </c>
      <c r="AB135" s="42">
        <f t="shared" si="52"/>
        <v>13508.039999999997</v>
      </c>
      <c r="AC135" s="42">
        <f t="shared" si="53"/>
        <v>1241.838</v>
      </c>
      <c r="AD135" s="42">
        <f t="shared" si="54"/>
        <v>13798.199999999999</v>
      </c>
      <c r="AE135" s="91">
        <v>47</v>
      </c>
      <c r="AF135" s="228" t="s">
        <v>105</v>
      </c>
      <c r="AG135" s="144" t="s">
        <v>110</v>
      </c>
    </row>
    <row r="136" spans="1:33" s="24" customFormat="1" ht="17.25" customHeight="1">
      <c r="A136" s="146" t="s">
        <v>328</v>
      </c>
      <c r="B136" s="146" t="s">
        <v>329</v>
      </c>
      <c r="C136" s="146" t="s">
        <v>886</v>
      </c>
      <c r="D136" s="146" t="s">
        <v>887</v>
      </c>
      <c r="E136" s="146" t="s">
        <v>104</v>
      </c>
      <c r="F136" s="146" t="s">
        <v>661</v>
      </c>
      <c r="G136" s="146" t="s">
        <v>105</v>
      </c>
      <c r="H136" s="146" t="s">
        <v>330</v>
      </c>
      <c r="I136" s="147">
        <v>1196.7</v>
      </c>
      <c r="J136" s="147">
        <v>24.14</v>
      </c>
      <c r="K136" s="44" t="s">
        <v>104</v>
      </c>
      <c r="L136" s="44">
        <v>1</v>
      </c>
      <c r="M136" s="44">
        <v>1</v>
      </c>
      <c r="N136" s="44" t="s">
        <v>104</v>
      </c>
      <c r="O136" s="44">
        <v>102</v>
      </c>
      <c r="P136" s="48">
        <v>0.04</v>
      </c>
      <c r="Q136" s="48">
        <v>24.14</v>
      </c>
      <c r="R136" s="49">
        <f t="shared" si="46"/>
        <v>24.18</v>
      </c>
      <c r="S136" s="201">
        <f t="shared" si="47"/>
        <v>1172.52</v>
      </c>
      <c r="T136" s="59">
        <v>1196.7</v>
      </c>
      <c r="U136" s="42">
        <f t="shared" si="48"/>
        <v>107.703</v>
      </c>
      <c r="V136" s="44">
        <v>1</v>
      </c>
      <c r="W136" s="44">
        <v>1</v>
      </c>
      <c r="X136" s="46">
        <v>12</v>
      </c>
      <c r="Y136" s="42">
        <f t="shared" si="49"/>
        <v>0.48</v>
      </c>
      <c r="Z136" s="42">
        <f t="shared" si="50"/>
        <v>289.68</v>
      </c>
      <c r="AA136" s="42">
        <f t="shared" si="51"/>
        <v>290.15999999999997</v>
      </c>
      <c r="AB136" s="42">
        <f t="shared" si="52"/>
        <v>14070.24</v>
      </c>
      <c r="AC136" s="42">
        <f t="shared" si="53"/>
        <v>1292.4360000000001</v>
      </c>
      <c r="AD136" s="42">
        <f t="shared" si="54"/>
        <v>14360.400000000001</v>
      </c>
      <c r="AE136" s="91">
        <v>48</v>
      </c>
      <c r="AF136" s="228" t="s">
        <v>105</v>
      </c>
      <c r="AG136" s="144" t="s">
        <v>116</v>
      </c>
    </row>
    <row r="137" spans="1:33" s="24" customFormat="1" ht="17.25" customHeight="1">
      <c r="A137" s="146" t="s">
        <v>331</v>
      </c>
      <c r="B137" s="146" t="s">
        <v>332</v>
      </c>
      <c r="C137" s="146" t="s">
        <v>909</v>
      </c>
      <c r="D137" s="146" t="s">
        <v>910</v>
      </c>
      <c r="E137" s="146" t="s">
        <v>104</v>
      </c>
      <c r="F137" s="146" t="s">
        <v>664</v>
      </c>
      <c r="G137" s="146" t="s">
        <v>105</v>
      </c>
      <c r="H137" s="146" t="s">
        <v>270</v>
      </c>
      <c r="I137" s="147">
        <v>1561.99</v>
      </c>
      <c r="J137" s="147">
        <v>24.14</v>
      </c>
      <c r="K137" s="44" t="s">
        <v>104</v>
      </c>
      <c r="L137" s="44">
        <v>1</v>
      </c>
      <c r="M137" s="44">
        <v>1</v>
      </c>
      <c r="N137" s="44" t="s">
        <v>104</v>
      </c>
      <c r="O137" s="44">
        <v>103</v>
      </c>
      <c r="P137" s="48">
        <v>0.04</v>
      </c>
      <c r="Q137" s="48">
        <v>24.14</v>
      </c>
      <c r="R137" s="49">
        <f t="shared" si="46"/>
        <v>24.18</v>
      </c>
      <c r="S137" s="201">
        <f t="shared" si="47"/>
        <v>1537.81</v>
      </c>
      <c r="T137" s="59">
        <v>1561.99</v>
      </c>
      <c r="U137" s="42">
        <f t="shared" si="48"/>
        <v>140.57909999999998</v>
      </c>
      <c r="V137" s="44">
        <v>1</v>
      </c>
      <c r="W137" s="44">
        <v>1</v>
      </c>
      <c r="X137" s="46">
        <v>12</v>
      </c>
      <c r="Y137" s="42">
        <f t="shared" si="49"/>
        <v>0.48</v>
      </c>
      <c r="Z137" s="42">
        <f t="shared" si="50"/>
        <v>289.68</v>
      </c>
      <c r="AA137" s="42">
        <f t="shared" si="51"/>
        <v>290.15999999999997</v>
      </c>
      <c r="AB137" s="42">
        <f t="shared" si="52"/>
        <v>18453.72</v>
      </c>
      <c r="AC137" s="42">
        <f t="shared" si="53"/>
        <v>1686.9491999999998</v>
      </c>
      <c r="AD137" s="42">
        <f t="shared" si="54"/>
        <v>18743.88</v>
      </c>
      <c r="AE137" s="91">
        <v>49</v>
      </c>
      <c r="AF137" s="228" t="s">
        <v>105</v>
      </c>
      <c r="AG137" s="144" t="s">
        <v>134</v>
      </c>
    </row>
    <row r="138" spans="1:33" s="24" customFormat="1" ht="17.25" customHeight="1">
      <c r="A138" s="146" t="s">
        <v>333</v>
      </c>
      <c r="B138" s="146" t="s">
        <v>334</v>
      </c>
      <c r="C138" s="146" t="s">
        <v>905</v>
      </c>
      <c r="D138" s="146" t="s">
        <v>906</v>
      </c>
      <c r="E138" s="146" t="s">
        <v>104</v>
      </c>
      <c r="F138" s="146" t="s">
        <v>673</v>
      </c>
      <c r="G138" s="146" t="s">
        <v>105</v>
      </c>
      <c r="H138" s="146" t="s">
        <v>209</v>
      </c>
      <c r="I138" s="147">
        <v>1117.29</v>
      </c>
      <c r="J138" s="147">
        <v>24.14</v>
      </c>
      <c r="K138" s="44" t="s">
        <v>104</v>
      </c>
      <c r="L138" s="44">
        <v>1</v>
      </c>
      <c r="M138" s="44">
        <v>1</v>
      </c>
      <c r="N138" s="44" t="s">
        <v>104</v>
      </c>
      <c r="O138" s="44">
        <v>104</v>
      </c>
      <c r="P138" s="44">
        <v>0.04</v>
      </c>
      <c r="Q138" s="59">
        <v>24.14</v>
      </c>
      <c r="R138" s="48">
        <f t="shared" si="46"/>
        <v>24.18</v>
      </c>
      <c r="S138" s="201">
        <f t="shared" si="47"/>
        <v>1093.11</v>
      </c>
      <c r="T138" s="59">
        <v>1117.29</v>
      </c>
      <c r="U138" s="42">
        <f t="shared" si="48"/>
        <v>100.55609999999999</v>
      </c>
      <c r="V138" s="44">
        <v>1</v>
      </c>
      <c r="W138" s="44">
        <v>1</v>
      </c>
      <c r="X138" s="46">
        <v>12</v>
      </c>
      <c r="Y138" s="42">
        <f t="shared" si="49"/>
        <v>0.48</v>
      </c>
      <c r="Z138" s="42">
        <f t="shared" si="50"/>
        <v>289.68</v>
      </c>
      <c r="AA138" s="42">
        <f t="shared" si="51"/>
        <v>290.15999999999997</v>
      </c>
      <c r="AB138" s="42">
        <f t="shared" si="52"/>
        <v>13117.32</v>
      </c>
      <c r="AC138" s="42">
        <f t="shared" si="53"/>
        <v>1206.6731999999997</v>
      </c>
      <c r="AD138" s="42">
        <f t="shared" si="54"/>
        <v>13407.48</v>
      </c>
      <c r="AE138" s="91">
        <v>50</v>
      </c>
      <c r="AF138" s="228" t="s">
        <v>105</v>
      </c>
      <c r="AG138" s="144" t="s">
        <v>133</v>
      </c>
    </row>
    <row r="139" spans="1:33" s="145" customFormat="1" ht="17.25" customHeight="1">
      <c r="A139" s="252" t="s">
        <v>335</v>
      </c>
      <c r="B139" s="252" t="s">
        <v>336</v>
      </c>
      <c r="C139" s="252" t="s">
        <v>913</v>
      </c>
      <c r="D139" s="252" t="s">
        <v>914</v>
      </c>
      <c r="E139" s="252" t="s">
        <v>104</v>
      </c>
      <c r="F139" s="252" t="s">
        <v>661</v>
      </c>
      <c r="G139" s="252" t="s">
        <v>105</v>
      </c>
      <c r="H139" s="252" t="s">
        <v>242</v>
      </c>
      <c r="I139" s="140">
        <v>1078.5</v>
      </c>
      <c r="K139" s="137" t="s">
        <v>104</v>
      </c>
      <c r="L139" s="137">
        <v>1</v>
      </c>
      <c r="M139" s="137">
        <v>1</v>
      </c>
      <c r="N139" s="137" t="s">
        <v>104</v>
      </c>
      <c r="O139" s="137">
        <v>105</v>
      </c>
      <c r="P139" s="138">
        <v>0.04</v>
      </c>
      <c r="Q139" s="138">
        <v>24.14</v>
      </c>
      <c r="R139" s="139">
        <f t="shared" si="46"/>
        <v>24.18</v>
      </c>
      <c r="S139" s="211">
        <f t="shared" si="47"/>
        <v>1054.32</v>
      </c>
      <c r="T139" s="140">
        <v>1078.5</v>
      </c>
      <c r="U139" s="141">
        <f t="shared" si="48"/>
        <v>97.065</v>
      </c>
      <c r="V139" s="137">
        <v>1</v>
      </c>
      <c r="W139" s="137">
        <v>1</v>
      </c>
      <c r="X139" s="142">
        <v>12</v>
      </c>
      <c r="Y139" s="141">
        <f t="shared" si="49"/>
        <v>0.48</v>
      </c>
      <c r="Z139" s="141">
        <f t="shared" si="50"/>
        <v>289.68</v>
      </c>
      <c r="AA139" s="141">
        <f t="shared" si="51"/>
        <v>290.15999999999997</v>
      </c>
      <c r="AB139" s="141">
        <f t="shared" si="52"/>
        <v>12651.84</v>
      </c>
      <c r="AC139" s="141">
        <f t="shared" si="53"/>
        <v>1164.78</v>
      </c>
      <c r="AD139" s="141">
        <f t="shared" si="54"/>
        <v>12942</v>
      </c>
      <c r="AE139" s="251">
        <v>51</v>
      </c>
      <c r="AF139" s="231" t="s">
        <v>105</v>
      </c>
      <c r="AG139" s="144" t="s">
        <v>116</v>
      </c>
    </row>
    <row r="140" spans="1:33" s="24" customFormat="1" ht="17.25" customHeight="1">
      <c r="A140" s="146" t="s">
        <v>337</v>
      </c>
      <c r="B140" s="146" t="s">
        <v>338</v>
      </c>
      <c r="C140" s="146" t="s">
        <v>884</v>
      </c>
      <c r="D140" s="146" t="s">
        <v>885</v>
      </c>
      <c r="E140" s="146" t="s">
        <v>104</v>
      </c>
      <c r="F140" s="146" t="s">
        <v>664</v>
      </c>
      <c r="G140" s="146" t="s">
        <v>105</v>
      </c>
      <c r="H140" s="146" t="s">
        <v>200</v>
      </c>
      <c r="I140" s="147">
        <v>1648.76</v>
      </c>
      <c r="J140" s="147">
        <v>24.14</v>
      </c>
      <c r="K140" s="44" t="s">
        <v>104</v>
      </c>
      <c r="L140" s="44">
        <v>1</v>
      </c>
      <c r="M140" s="44">
        <v>1</v>
      </c>
      <c r="N140" s="44" t="s">
        <v>104</v>
      </c>
      <c r="O140" s="44">
        <v>106</v>
      </c>
      <c r="P140" s="48">
        <v>0.04</v>
      </c>
      <c r="Q140" s="48">
        <v>24.14</v>
      </c>
      <c r="R140" s="49">
        <f t="shared" si="46"/>
        <v>24.18</v>
      </c>
      <c r="S140" s="201">
        <f t="shared" si="47"/>
        <v>1624.58</v>
      </c>
      <c r="T140" s="133">
        <v>1648.76</v>
      </c>
      <c r="U140" s="42">
        <f t="shared" si="48"/>
        <v>148.3884</v>
      </c>
      <c r="V140" s="44">
        <v>1</v>
      </c>
      <c r="W140" s="44">
        <v>1</v>
      </c>
      <c r="X140" s="46">
        <v>12</v>
      </c>
      <c r="Y140" s="42">
        <f t="shared" si="49"/>
        <v>0.48</v>
      </c>
      <c r="Z140" s="42">
        <f t="shared" si="50"/>
        <v>289.68</v>
      </c>
      <c r="AA140" s="42">
        <f t="shared" si="51"/>
        <v>290.15999999999997</v>
      </c>
      <c r="AB140" s="42">
        <f t="shared" si="52"/>
        <v>19494.96</v>
      </c>
      <c r="AC140" s="42">
        <f t="shared" si="53"/>
        <v>1780.6607999999999</v>
      </c>
      <c r="AD140" s="42">
        <f t="shared" si="54"/>
        <v>19785.12</v>
      </c>
      <c r="AE140" s="91">
        <v>52</v>
      </c>
      <c r="AF140" s="228" t="s">
        <v>51</v>
      </c>
      <c r="AG140" s="144" t="s">
        <v>129</v>
      </c>
    </row>
    <row r="141" spans="1:33" s="65" customFormat="1" ht="13.5" customHeight="1">
      <c r="A141" s="146" t="s">
        <v>603</v>
      </c>
      <c r="B141" s="146" t="s">
        <v>339</v>
      </c>
      <c r="C141" s="146" t="s">
        <v>685</v>
      </c>
      <c r="D141" s="146" t="s">
        <v>843</v>
      </c>
      <c r="E141" s="146" t="s">
        <v>104</v>
      </c>
      <c r="F141" s="146" t="s">
        <v>661</v>
      </c>
      <c r="G141" s="146" t="s">
        <v>105</v>
      </c>
      <c r="H141" s="146" t="s">
        <v>224</v>
      </c>
      <c r="I141" s="147">
        <v>1146.85</v>
      </c>
      <c r="J141" s="147">
        <v>24.14</v>
      </c>
      <c r="K141" s="44" t="s">
        <v>104</v>
      </c>
      <c r="L141" s="44">
        <v>1</v>
      </c>
      <c r="M141" s="44">
        <v>1</v>
      </c>
      <c r="N141" s="44" t="s">
        <v>104</v>
      </c>
      <c r="O141" s="44">
        <v>107</v>
      </c>
      <c r="P141" s="48">
        <v>0.04</v>
      </c>
      <c r="Q141" s="48">
        <v>24.14</v>
      </c>
      <c r="R141" s="49">
        <f t="shared" si="46"/>
        <v>24.18</v>
      </c>
      <c r="S141" s="201">
        <f t="shared" si="47"/>
        <v>1122.6699999999998</v>
      </c>
      <c r="T141" s="132">
        <v>1146.85</v>
      </c>
      <c r="U141" s="42">
        <f t="shared" si="48"/>
        <v>103.21649999999998</v>
      </c>
      <c r="V141" s="44">
        <v>1</v>
      </c>
      <c r="W141" s="44">
        <v>1</v>
      </c>
      <c r="X141" s="46">
        <v>12</v>
      </c>
      <c r="Y141" s="42">
        <f t="shared" si="49"/>
        <v>0.48</v>
      </c>
      <c r="Z141" s="42">
        <f t="shared" si="50"/>
        <v>289.68</v>
      </c>
      <c r="AA141" s="42">
        <f t="shared" si="51"/>
        <v>290.15999999999997</v>
      </c>
      <c r="AB141" s="42">
        <f t="shared" si="52"/>
        <v>13472.039999999997</v>
      </c>
      <c r="AC141" s="42">
        <f t="shared" si="53"/>
        <v>1238.5979999999997</v>
      </c>
      <c r="AD141" s="42">
        <f t="shared" si="54"/>
        <v>13762.199999999999</v>
      </c>
      <c r="AE141" s="91">
        <v>53</v>
      </c>
      <c r="AF141" s="228" t="s">
        <v>105</v>
      </c>
      <c r="AG141" s="144" t="s">
        <v>116</v>
      </c>
    </row>
    <row r="142" spans="1:33" s="65" customFormat="1" ht="13.5" customHeight="1">
      <c r="A142" s="146" t="s">
        <v>576</v>
      </c>
      <c r="B142" s="146" t="s">
        <v>340</v>
      </c>
      <c r="C142" s="146" t="s">
        <v>860</v>
      </c>
      <c r="D142" s="146" t="s">
        <v>861</v>
      </c>
      <c r="E142" s="146" t="s">
        <v>104</v>
      </c>
      <c r="F142" s="146" t="s">
        <v>664</v>
      </c>
      <c r="G142" s="146" t="s">
        <v>639</v>
      </c>
      <c r="H142" s="146" t="s">
        <v>270</v>
      </c>
      <c r="I142" s="147">
        <v>1198.28</v>
      </c>
      <c r="J142" s="147">
        <v>24.14</v>
      </c>
      <c r="K142" s="44" t="s">
        <v>104</v>
      </c>
      <c r="L142" s="44">
        <v>1</v>
      </c>
      <c r="M142" s="44">
        <v>1</v>
      </c>
      <c r="N142" s="44" t="s">
        <v>104</v>
      </c>
      <c r="O142" s="44">
        <v>108</v>
      </c>
      <c r="P142" s="48">
        <v>0.04</v>
      </c>
      <c r="Q142" s="48">
        <v>24.14</v>
      </c>
      <c r="R142" s="49">
        <f t="shared" si="46"/>
        <v>24.18</v>
      </c>
      <c r="S142" s="201">
        <f t="shared" si="47"/>
        <v>1174.1</v>
      </c>
      <c r="T142" s="182">
        <v>1198.28</v>
      </c>
      <c r="U142" s="42">
        <f t="shared" si="48"/>
        <v>107.84519999999999</v>
      </c>
      <c r="V142" s="44">
        <v>1</v>
      </c>
      <c r="W142" s="44">
        <v>1</v>
      </c>
      <c r="X142" s="46">
        <v>12</v>
      </c>
      <c r="Y142" s="42">
        <f t="shared" si="49"/>
        <v>0.48</v>
      </c>
      <c r="Z142" s="42">
        <f t="shared" si="50"/>
        <v>289.68</v>
      </c>
      <c r="AA142" s="42">
        <f t="shared" si="51"/>
        <v>290.15999999999997</v>
      </c>
      <c r="AB142" s="42">
        <f t="shared" si="52"/>
        <v>14089.199999999999</v>
      </c>
      <c r="AC142" s="42">
        <f t="shared" si="53"/>
        <v>1294.1424</v>
      </c>
      <c r="AD142" s="42">
        <f t="shared" si="54"/>
        <v>14379.36</v>
      </c>
      <c r="AE142" s="91">
        <v>54</v>
      </c>
      <c r="AF142" s="228" t="s">
        <v>105</v>
      </c>
      <c r="AG142" s="144" t="s">
        <v>116</v>
      </c>
    </row>
    <row r="143" spans="1:33" s="65" customFormat="1" ht="13.5" customHeight="1">
      <c r="A143" s="146" t="s">
        <v>862</v>
      </c>
      <c r="B143" s="146" t="s">
        <v>863</v>
      </c>
      <c r="C143" s="146" t="s">
        <v>864</v>
      </c>
      <c r="D143" s="146" t="s">
        <v>865</v>
      </c>
      <c r="E143" s="146" t="s">
        <v>104</v>
      </c>
      <c r="F143" s="146" t="s">
        <v>661</v>
      </c>
      <c r="G143" s="146" t="s">
        <v>105</v>
      </c>
      <c r="H143" s="146" t="s">
        <v>242</v>
      </c>
      <c r="I143" s="147">
        <v>1460.73</v>
      </c>
      <c r="J143" s="147">
        <v>24.14</v>
      </c>
      <c r="K143" s="44" t="s">
        <v>104</v>
      </c>
      <c r="L143" s="44">
        <v>1</v>
      </c>
      <c r="M143" s="44">
        <v>1</v>
      </c>
      <c r="N143" s="44" t="s">
        <v>104</v>
      </c>
      <c r="O143" s="44">
        <v>109</v>
      </c>
      <c r="P143" s="48">
        <v>0.04</v>
      </c>
      <c r="Q143" s="48">
        <v>24.14</v>
      </c>
      <c r="R143" s="49">
        <f t="shared" si="46"/>
        <v>24.18</v>
      </c>
      <c r="S143" s="201">
        <f t="shared" si="47"/>
        <v>1436.55</v>
      </c>
      <c r="T143" s="182">
        <v>1460.73</v>
      </c>
      <c r="U143" s="42">
        <f t="shared" si="48"/>
        <v>131.4657</v>
      </c>
      <c r="V143" s="44">
        <v>1</v>
      </c>
      <c r="W143" s="44">
        <v>1</v>
      </c>
      <c r="X143" s="46">
        <v>12</v>
      </c>
      <c r="Y143" s="42">
        <f t="shared" si="49"/>
        <v>0.48</v>
      </c>
      <c r="Z143" s="42">
        <f t="shared" si="50"/>
        <v>289.68</v>
      </c>
      <c r="AA143" s="42">
        <f t="shared" si="51"/>
        <v>290.15999999999997</v>
      </c>
      <c r="AB143" s="42">
        <f t="shared" si="52"/>
        <v>17238.6</v>
      </c>
      <c r="AC143" s="42">
        <f t="shared" si="53"/>
        <v>1577.5884</v>
      </c>
      <c r="AD143" s="42">
        <f t="shared" si="54"/>
        <v>17528.760000000002</v>
      </c>
      <c r="AE143" s="91">
        <v>55</v>
      </c>
      <c r="AF143" s="232"/>
      <c r="AG143" s="144" t="s">
        <v>116</v>
      </c>
    </row>
    <row r="144" spans="1:33" s="45" customFormat="1" ht="13.5" customHeight="1">
      <c r="A144" s="153" t="s">
        <v>593</v>
      </c>
      <c r="B144" s="153" t="s">
        <v>581</v>
      </c>
      <c r="C144" s="153" t="s">
        <v>796</v>
      </c>
      <c r="D144" s="153" t="s">
        <v>870</v>
      </c>
      <c r="E144" s="153" t="s">
        <v>104</v>
      </c>
      <c r="F144" s="153" t="s">
        <v>664</v>
      </c>
      <c r="G144" s="153" t="s">
        <v>105</v>
      </c>
      <c r="H144" s="153" t="s">
        <v>229</v>
      </c>
      <c r="I144" s="154">
        <v>1665.11</v>
      </c>
      <c r="J144" s="154">
        <v>24.14</v>
      </c>
      <c r="K144" s="44" t="s">
        <v>104</v>
      </c>
      <c r="L144" s="44">
        <v>1</v>
      </c>
      <c r="M144" s="44">
        <v>1</v>
      </c>
      <c r="N144" s="44" t="s">
        <v>104</v>
      </c>
      <c r="O144" s="44">
        <v>110</v>
      </c>
      <c r="P144" s="48">
        <v>0.04</v>
      </c>
      <c r="Q144" s="48">
        <v>24.14</v>
      </c>
      <c r="R144" s="49">
        <f t="shared" si="46"/>
        <v>24.18</v>
      </c>
      <c r="S144" s="201">
        <f t="shared" si="47"/>
        <v>1640.9299999999998</v>
      </c>
      <c r="T144" s="187">
        <v>1665.11</v>
      </c>
      <c r="U144" s="42">
        <f t="shared" si="48"/>
        <v>149.85989999999998</v>
      </c>
      <c r="V144" s="44">
        <v>1</v>
      </c>
      <c r="W144" s="44">
        <v>1</v>
      </c>
      <c r="X144" s="46">
        <v>12</v>
      </c>
      <c r="Y144" s="42">
        <f t="shared" si="49"/>
        <v>0.48</v>
      </c>
      <c r="Z144" s="42">
        <f t="shared" si="50"/>
        <v>289.68</v>
      </c>
      <c r="AA144" s="42">
        <f t="shared" si="51"/>
        <v>290.15999999999997</v>
      </c>
      <c r="AB144" s="42">
        <f t="shared" si="52"/>
        <v>19691.159999999996</v>
      </c>
      <c r="AC144" s="42">
        <f t="shared" si="53"/>
        <v>1798.3187999999998</v>
      </c>
      <c r="AD144" s="42">
        <f t="shared" si="54"/>
        <v>19981.32</v>
      </c>
      <c r="AE144" s="91">
        <v>56</v>
      </c>
      <c r="AF144" s="228" t="s">
        <v>105</v>
      </c>
      <c r="AG144" s="144" t="s">
        <v>116</v>
      </c>
    </row>
    <row r="145" spans="1:33" s="45" customFormat="1" ht="13.5" customHeight="1">
      <c r="A145" s="153" t="s">
        <v>600</v>
      </c>
      <c r="B145" s="153" t="s">
        <v>587</v>
      </c>
      <c r="C145" s="153" t="s">
        <v>659</v>
      </c>
      <c r="D145" s="153" t="s">
        <v>897</v>
      </c>
      <c r="E145" s="153" t="s">
        <v>104</v>
      </c>
      <c r="F145" s="153" t="s">
        <v>664</v>
      </c>
      <c r="G145" s="153" t="s">
        <v>105</v>
      </c>
      <c r="H145" s="153" t="s">
        <v>218</v>
      </c>
      <c r="I145" s="154">
        <v>1146.85</v>
      </c>
      <c r="J145" s="154">
        <v>24.14</v>
      </c>
      <c r="K145" s="44" t="s">
        <v>104</v>
      </c>
      <c r="L145" s="44">
        <v>1</v>
      </c>
      <c r="M145" s="44">
        <v>1</v>
      </c>
      <c r="N145" s="44" t="s">
        <v>104</v>
      </c>
      <c r="O145" s="44">
        <v>111</v>
      </c>
      <c r="P145" s="48">
        <v>0.04</v>
      </c>
      <c r="Q145" s="48">
        <v>24.14</v>
      </c>
      <c r="R145" s="49">
        <f t="shared" si="46"/>
        <v>24.18</v>
      </c>
      <c r="S145" s="201">
        <f t="shared" si="47"/>
        <v>1122.6699999999998</v>
      </c>
      <c r="T145" s="187">
        <v>1146.85</v>
      </c>
      <c r="U145" s="42">
        <f t="shared" si="48"/>
        <v>103.21649999999998</v>
      </c>
      <c r="V145" s="44">
        <v>1</v>
      </c>
      <c r="W145" s="44">
        <v>1</v>
      </c>
      <c r="X145" s="46">
        <v>12</v>
      </c>
      <c r="Y145" s="42">
        <f t="shared" si="49"/>
        <v>0.48</v>
      </c>
      <c r="Z145" s="42">
        <f t="shared" si="50"/>
        <v>289.68</v>
      </c>
      <c r="AA145" s="42">
        <f t="shared" si="51"/>
        <v>290.15999999999997</v>
      </c>
      <c r="AB145" s="42">
        <f t="shared" si="52"/>
        <v>13472.039999999997</v>
      </c>
      <c r="AC145" s="42">
        <f t="shared" si="53"/>
        <v>1238.5979999999997</v>
      </c>
      <c r="AD145" s="42">
        <f t="shared" si="54"/>
        <v>13762.199999999999</v>
      </c>
      <c r="AE145" s="91">
        <v>57</v>
      </c>
      <c r="AF145" s="228" t="s">
        <v>105</v>
      </c>
      <c r="AG145" s="144" t="s">
        <v>117</v>
      </c>
    </row>
    <row r="146" spans="1:33" s="45" customFormat="1" ht="13.5" customHeight="1">
      <c r="A146" s="153" t="s">
        <v>899</v>
      </c>
      <c r="B146" s="153" t="s">
        <v>900</v>
      </c>
      <c r="C146" s="153" t="s">
        <v>730</v>
      </c>
      <c r="D146" s="153" t="s">
        <v>901</v>
      </c>
      <c r="E146" s="153" t="s">
        <v>104</v>
      </c>
      <c r="F146" s="153" t="s">
        <v>661</v>
      </c>
      <c r="G146" s="153" t="s">
        <v>105</v>
      </c>
      <c r="H146" s="153" t="s">
        <v>232</v>
      </c>
      <c r="I146" s="154">
        <v>1697.02</v>
      </c>
      <c r="J146" s="154">
        <v>24.14</v>
      </c>
      <c r="K146" s="44" t="s">
        <v>104</v>
      </c>
      <c r="L146" s="44">
        <v>1</v>
      </c>
      <c r="M146" s="44">
        <v>1</v>
      </c>
      <c r="N146" s="44" t="s">
        <v>104</v>
      </c>
      <c r="O146" s="44">
        <v>112</v>
      </c>
      <c r="P146" s="48">
        <v>0.04</v>
      </c>
      <c r="Q146" s="48">
        <v>24.14</v>
      </c>
      <c r="R146" s="49">
        <f t="shared" si="46"/>
        <v>24.18</v>
      </c>
      <c r="S146" s="201">
        <f t="shared" si="47"/>
        <v>1672.84</v>
      </c>
      <c r="T146" s="187">
        <v>1697.02</v>
      </c>
      <c r="U146" s="42">
        <f t="shared" si="48"/>
        <v>152.7318</v>
      </c>
      <c r="V146" s="44">
        <v>1</v>
      </c>
      <c r="W146" s="44">
        <v>1</v>
      </c>
      <c r="X146" s="46">
        <v>12</v>
      </c>
      <c r="Y146" s="42">
        <f t="shared" si="49"/>
        <v>0.48</v>
      </c>
      <c r="Z146" s="42">
        <f t="shared" si="50"/>
        <v>289.68</v>
      </c>
      <c r="AA146" s="42">
        <f t="shared" si="51"/>
        <v>290.15999999999997</v>
      </c>
      <c r="AB146" s="42">
        <f t="shared" si="52"/>
        <v>20074.079999999998</v>
      </c>
      <c r="AC146" s="42">
        <f t="shared" si="53"/>
        <v>1832.7815999999998</v>
      </c>
      <c r="AD146" s="42">
        <f t="shared" si="54"/>
        <v>20364.239999999998</v>
      </c>
      <c r="AE146" s="91">
        <v>58</v>
      </c>
      <c r="AF146" s="232"/>
      <c r="AG146" s="144" t="s">
        <v>116</v>
      </c>
    </row>
    <row r="147" spans="1:33" s="45" customFormat="1" ht="13.5" customHeight="1">
      <c r="A147" s="153" t="s">
        <v>903</v>
      </c>
      <c r="B147" s="153" t="s">
        <v>346</v>
      </c>
      <c r="C147" s="153" t="s">
        <v>675</v>
      </c>
      <c r="D147" s="153" t="s">
        <v>904</v>
      </c>
      <c r="E147" s="153" t="s">
        <v>104</v>
      </c>
      <c r="F147" s="153" t="s">
        <v>664</v>
      </c>
      <c r="G147" s="153" t="s">
        <v>90</v>
      </c>
      <c r="H147" s="153" t="s">
        <v>261</v>
      </c>
      <c r="I147" s="154">
        <v>1655.07</v>
      </c>
      <c r="J147" s="154">
        <v>24.14</v>
      </c>
      <c r="K147" s="44" t="s">
        <v>104</v>
      </c>
      <c r="L147" s="44">
        <v>1</v>
      </c>
      <c r="M147" s="44">
        <v>1</v>
      </c>
      <c r="N147" s="44" t="s">
        <v>104</v>
      </c>
      <c r="O147" s="44">
        <v>113</v>
      </c>
      <c r="P147" s="48">
        <v>0.04</v>
      </c>
      <c r="Q147" s="48">
        <v>24.14</v>
      </c>
      <c r="R147" s="49">
        <f t="shared" si="46"/>
        <v>24.18</v>
      </c>
      <c r="S147" s="201">
        <f t="shared" si="47"/>
        <v>1630.8899999999999</v>
      </c>
      <c r="T147" s="187">
        <v>1655.07</v>
      </c>
      <c r="U147" s="42">
        <f t="shared" si="48"/>
        <v>148.9563</v>
      </c>
      <c r="V147" s="44">
        <v>1</v>
      </c>
      <c r="W147" s="44">
        <v>1</v>
      </c>
      <c r="X147" s="46">
        <v>12</v>
      </c>
      <c r="Y147" s="42">
        <f t="shared" si="49"/>
        <v>0.48</v>
      </c>
      <c r="Z147" s="42">
        <f t="shared" si="50"/>
        <v>289.68</v>
      </c>
      <c r="AA147" s="42">
        <f t="shared" si="51"/>
        <v>290.15999999999997</v>
      </c>
      <c r="AB147" s="42">
        <f t="shared" si="52"/>
        <v>19570.68</v>
      </c>
      <c r="AC147" s="42">
        <f t="shared" si="53"/>
        <v>1787.4756</v>
      </c>
      <c r="AD147" s="42">
        <f t="shared" si="54"/>
        <v>19860.84</v>
      </c>
      <c r="AE147" s="91">
        <v>59</v>
      </c>
      <c r="AF147" s="228" t="s">
        <v>105</v>
      </c>
      <c r="AG147" s="144" t="s">
        <v>116</v>
      </c>
    </row>
    <row r="148" spans="1:33" s="145" customFormat="1" ht="17.25" customHeight="1">
      <c r="A148" s="146" t="s">
        <v>222</v>
      </c>
      <c r="B148" s="146" t="s">
        <v>223</v>
      </c>
      <c r="C148" s="146" t="s">
        <v>659</v>
      </c>
      <c r="D148" s="146" t="s">
        <v>852</v>
      </c>
      <c r="E148" s="146" t="s">
        <v>104</v>
      </c>
      <c r="F148" s="146" t="s">
        <v>664</v>
      </c>
      <c r="G148" s="146" t="s">
        <v>111</v>
      </c>
      <c r="H148" s="146" t="s">
        <v>224</v>
      </c>
      <c r="I148" s="215">
        <v>1090.14</v>
      </c>
      <c r="J148" s="167">
        <v>1</v>
      </c>
      <c r="K148" s="44" t="s">
        <v>104</v>
      </c>
      <c r="L148" s="44">
        <v>1</v>
      </c>
      <c r="M148" s="44"/>
      <c r="N148" s="44" t="s">
        <v>104</v>
      </c>
      <c r="O148" s="44">
        <v>114</v>
      </c>
      <c r="P148" s="48"/>
      <c r="Q148" s="48"/>
      <c r="R148" s="49"/>
      <c r="S148" s="201"/>
      <c r="T148" s="50"/>
      <c r="U148" s="48"/>
      <c r="V148" s="44">
        <v>1</v>
      </c>
      <c r="W148" s="44"/>
      <c r="X148" s="46">
        <v>12</v>
      </c>
      <c r="Y148" s="42"/>
      <c r="Z148" s="42"/>
      <c r="AA148" s="42"/>
      <c r="AB148" s="42"/>
      <c r="AC148" s="42"/>
      <c r="AD148" s="42"/>
      <c r="AE148" s="91"/>
      <c r="AF148" s="228"/>
      <c r="AG148" s="144" t="s">
        <v>93</v>
      </c>
    </row>
    <row r="149" spans="1:33" s="24" customFormat="1" ht="13.5" customHeight="1">
      <c r="A149" s="241"/>
      <c r="B149" s="162" t="s">
        <v>312</v>
      </c>
      <c r="C149" s="162" t="s">
        <v>396</v>
      </c>
      <c r="D149" s="163" t="s">
        <v>122</v>
      </c>
      <c r="E149" s="162" t="s">
        <v>104</v>
      </c>
      <c r="F149" s="241"/>
      <c r="G149" s="241"/>
      <c r="H149" s="241"/>
      <c r="I149" s="241"/>
      <c r="J149" s="167">
        <v>2</v>
      </c>
      <c r="K149" s="44" t="s">
        <v>104</v>
      </c>
      <c r="L149" s="44">
        <v>1</v>
      </c>
      <c r="M149" s="44"/>
      <c r="N149" s="44" t="s">
        <v>104</v>
      </c>
      <c r="O149" s="44">
        <v>115</v>
      </c>
      <c r="P149" s="48"/>
      <c r="Q149" s="48"/>
      <c r="R149" s="49"/>
      <c r="S149" s="201"/>
      <c r="T149" s="50"/>
      <c r="U149" s="48"/>
      <c r="V149" s="44">
        <v>1</v>
      </c>
      <c r="W149" s="44"/>
      <c r="X149" s="46">
        <v>12</v>
      </c>
      <c r="Y149" s="42"/>
      <c r="Z149" s="42"/>
      <c r="AA149" s="42"/>
      <c r="AB149" s="42"/>
      <c r="AC149" s="42"/>
      <c r="AD149" s="42"/>
      <c r="AE149" s="91"/>
      <c r="AF149" s="228"/>
      <c r="AG149" s="144" t="s">
        <v>93</v>
      </c>
    </row>
    <row r="150" spans="2:33" s="24" customFormat="1" ht="13.5" customHeight="1">
      <c r="B150" s="162" t="s">
        <v>322</v>
      </c>
      <c r="C150" s="164" t="s">
        <v>397</v>
      </c>
      <c r="D150" s="165"/>
      <c r="E150" s="162" t="s">
        <v>104</v>
      </c>
      <c r="J150" s="167">
        <v>3</v>
      </c>
      <c r="K150" s="44" t="s">
        <v>104</v>
      </c>
      <c r="L150" s="44">
        <v>1</v>
      </c>
      <c r="M150" s="44"/>
      <c r="N150" s="44" t="s">
        <v>104</v>
      </c>
      <c r="O150" s="44">
        <v>116</v>
      </c>
      <c r="P150" s="48"/>
      <c r="Q150" s="48"/>
      <c r="R150" s="49"/>
      <c r="S150" s="201"/>
      <c r="T150" s="50"/>
      <c r="U150" s="48"/>
      <c r="V150" s="44">
        <v>1</v>
      </c>
      <c r="W150" s="44"/>
      <c r="X150" s="46">
        <v>12</v>
      </c>
      <c r="Y150" s="42"/>
      <c r="Z150" s="42"/>
      <c r="AA150" s="42"/>
      <c r="AB150" s="42"/>
      <c r="AC150" s="42"/>
      <c r="AD150" s="42"/>
      <c r="AE150" s="91"/>
      <c r="AF150" s="228"/>
      <c r="AG150" s="144" t="s">
        <v>93</v>
      </c>
    </row>
    <row r="151" spans="1:33" s="24" customFormat="1" ht="13.5" customHeight="1">
      <c r="A151" s="241"/>
      <c r="B151" s="162" t="s">
        <v>288</v>
      </c>
      <c r="C151" s="162" t="s">
        <v>396</v>
      </c>
      <c r="D151" s="242"/>
      <c r="E151" s="162" t="s">
        <v>104</v>
      </c>
      <c r="F151" s="241"/>
      <c r="G151" s="241"/>
      <c r="H151" s="241"/>
      <c r="I151" s="241"/>
      <c r="J151" s="167">
        <v>4</v>
      </c>
      <c r="K151" s="44" t="s">
        <v>104</v>
      </c>
      <c r="L151" s="44">
        <v>1</v>
      </c>
      <c r="M151" s="44"/>
      <c r="N151" s="44" t="s">
        <v>104</v>
      </c>
      <c r="O151" s="44">
        <v>117</v>
      </c>
      <c r="P151" s="48"/>
      <c r="Q151" s="48"/>
      <c r="R151" s="49"/>
      <c r="S151" s="201"/>
      <c r="T151" s="50"/>
      <c r="U151" s="48"/>
      <c r="V151" s="44">
        <v>1</v>
      </c>
      <c r="W151" s="44"/>
      <c r="X151" s="46">
        <v>12</v>
      </c>
      <c r="Y151" s="42"/>
      <c r="Z151" s="42"/>
      <c r="AA151" s="42"/>
      <c r="AB151" s="42"/>
      <c r="AC151" s="42"/>
      <c r="AD151" s="42"/>
      <c r="AE151" s="91"/>
      <c r="AF151" s="228"/>
      <c r="AG151" s="144" t="s">
        <v>93</v>
      </c>
    </row>
    <row r="152" spans="1:33" s="45" customFormat="1" ht="13.5" customHeight="1">
      <c r="A152" s="9"/>
      <c r="B152" s="166" t="s">
        <v>341</v>
      </c>
      <c r="C152" s="164" t="s">
        <v>397</v>
      </c>
      <c r="D152" s="242"/>
      <c r="E152" s="162" t="s">
        <v>104</v>
      </c>
      <c r="F152" s="9"/>
      <c r="G152" s="9"/>
      <c r="H152" s="9"/>
      <c r="I152" s="9"/>
      <c r="J152" s="167">
        <v>5</v>
      </c>
      <c r="K152" s="44" t="s">
        <v>104</v>
      </c>
      <c r="L152" s="44">
        <v>1</v>
      </c>
      <c r="M152" s="44"/>
      <c r="N152" s="44" t="s">
        <v>104</v>
      </c>
      <c r="O152" s="44">
        <v>118</v>
      </c>
      <c r="P152" s="48"/>
      <c r="Q152" s="48"/>
      <c r="R152" s="49"/>
      <c r="S152" s="201"/>
      <c r="T152" s="50"/>
      <c r="U152" s="48"/>
      <c r="V152" s="44">
        <v>1</v>
      </c>
      <c r="W152" s="44"/>
      <c r="X152" s="46">
        <v>12</v>
      </c>
      <c r="Y152" s="42"/>
      <c r="Z152" s="42"/>
      <c r="AA152" s="42"/>
      <c r="AB152" s="42"/>
      <c r="AC152" s="42"/>
      <c r="AD152" s="42"/>
      <c r="AE152" s="91"/>
      <c r="AF152" s="228"/>
      <c r="AG152" s="144" t="s">
        <v>93</v>
      </c>
    </row>
    <row r="153" spans="2:33" s="45" customFormat="1" ht="13.5" customHeight="1">
      <c r="B153" s="166" t="s">
        <v>342</v>
      </c>
      <c r="C153" s="162" t="s">
        <v>396</v>
      </c>
      <c r="D153" s="165"/>
      <c r="E153" s="162" t="s">
        <v>104</v>
      </c>
      <c r="J153" s="167">
        <v>6</v>
      </c>
      <c r="K153" s="44" t="s">
        <v>104</v>
      </c>
      <c r="L153" s="44">
        <v>1</v>
      </c>
      <c r="M153" s="44"/>
      <c r="N153" s="44" t="s">
        <v>104</v>
      </c>
      <c r="O153" s="44">
        <v>119</v>
      </c>
      <c r="P153" s="48"/>
      <c r="Q153" s="48"/>
      <c r="R153" s="49"/>
      <c r="S153" s="201"/>
      <c r="T153" s="50"/>
      <c r="U153" s="48"/>
      <c r="V153" s="44">
        <v>1</v>
      </c>
      <c r="W153" s="44"/>
      <c r="X153" s="46">
        <v>12</v>
      </c>
      <c r="Y153" s="42"/>
      <c r="Z153" s="42"/>
      <c r="AA153" s="42"/>
      <c r="AB153" s="42"/>
      <c r="AC153" s="42"/>
      <c r="AD153" s="42"/>
      <c r="AE153" s="91"/>
      <c r="AF153" s="228"/>
      <c r="AG153" s="144" t="s">
        <v>93</v>
      </c>
    </row>
    <row r="154" spans="1:33" s="45" customFormat="1" ht="13.5" customHeight="1">
      <c r="A154" s="9"/>
      <c r="B154" s="166" t="s">
        <v>343</v>
      </c>
      <c r="C154" s="162" t="s">
        <v>396</v>
      </c>
      <c r="D154" s="242"/>
      <c r="E154" s="162" t="s">
        <v>104</v>
      </c>
      <c r="F154" s="9"/>
      <c r="G154" s="9"/>
      <c r="H154" s="9"/>
      <c r="I154" s="9"/>
      <c r="J154" s="167">
        <v>7</v>
      </c>
      <c r="K154" s="44" t="s">
        <v>104</v>
      </c>
      <c r="L154" s="44">
        <v>1</v>
      </c>
      <c r="M154" s="44"/>
      <c r="N154" s="44" t="s">
        <v>104</v>
      </c>
      <c r="O154" s="44">
        <v>120</v>
      </c>
      <c r="P154" s="48"/>
      <c r="Q154" s="48"/>
      <c r="R154" s="49"/>
      <c r="S154" s="201"/>
      <c r="T154" s="50"/>
      <c r="U154" s="48"/>
      <c r="V154" s="44">
        <v>1</v>
      </c>
      <c r="W154" s="44"/>
      <c r="X154" s="46">
        <v>12</v>
      </c>
      <c r="Y154" s="42"/>
      <c r="Z154" s="42"/>
      <c r="AA154" s="42"/>
      <c r="AB154" s="42"/>
      <c r="AC154" s="42"/>
      <c r="AD154" s="42"/>
      <c r="AE154" s="91"/>
      <c r="AF154" s="228"/>
      <c r="AG154" s="144" t="s">
        <v>93</v>
      </c>
    </row>
    <row r="155" spans="1:33" s="45" customFormat="1" ht="13.5" customHeight="1">
      <c r="A155" s="9"/>
      <c r="B155" s="166" t="s">
        <v>344</v>
      </c>
      <c r="C155" s="162" t="s">
        <v>396</v>
      </c>
      <c r="D155" s="242"/>
      <c r="E155" s="162" t="s">
        <v>104</v>
      </c>
      <c r="F155" s="9"/>
      <c r="G155" s="9"/>
      <c r="H155" s="9"/>
      <c r="I155" s="9"/>
      <c r="J155" s="167">
        <v>8</v>
      </c>
      <c r="K155" s="44" t="s">
        <v>104</v>
      </c>
      <c r="L155" s="44">
        <v>1</v>
      </c>
      <c r="M155" s="44"/>
      <c r="N155" s="44" t="s">
        <v>104</v>
      </c>
      <c r="O155" s="44">
        <v>121</v>
      </c>
      <c r="P155" s="48"/>
      <c r="Q155" s="48"/>
      <c r="R155" s="49"/>
      <c r="S155" s="201"/>
      <c r="T155" s="50"/>
      <c r="U155" s="48"/>
      <c r="V155" s="44">
        <v>1</v>
      </c>
      <c r="W155" s="44"/>
      <c r="X155" s="46">
        <v>12</v>
      </c>
      <c r="Y155" s="42"/>
      <c r="Z155" s="42"/>
      <c r="AA155" s="42"/>
      <c r="AB155" s="42"/>
      <c r="AC155" s="42"/>
      <c r="AD155" s="42"/>
      <c r="AE155" s="91"/>
      <c r="AF155" s="228"/>
      <c r="AG155" s="144" t="s">
        <v>93</v>
      </c>
    </row>
    <row r="156" spans="1:33" s="45" customFormat="1" ht="13.5" customHeight="1">
      <c r="A156" s="9"/>
      <c r="B156" s="166" t="s">
        <v>345</v>
      </c>
      <c r="C156" s="162" t="s">
        <v>397</v>
      </c>
      <c r="D156" s="242"/>
      <c r="E156" s="162" t="s">
        <v>104</v>
      </c>
      <c r="F156" s="9"/>
      <c r="G156" s="9"/>
      <c r="H156" s="9"/>
      <c r="I156" s="9"/>
      <c r="J156" s="167">
        <v>9</v>
      </c>
      <c r="K156" s="44" t="s">
        <v>104</v>
      </c>
      <c r="L156" s="44">
        <v>1</v>
      </c>
      <c r="M156" s="44"/>
      <c r="N156" s="44" t="s">
        <v>104</v>
      </c>
      <c r="O156" s="44">
        <v>122</v>
      </c>
      <c r="P156" s="48"/>
      <c r="Q156" s="48"/>
      <c r="R156" s="49"/>
      <c r="S156" s="201"/>
      <c r="T156" s="50"/>
      <c r="U156" s="48"/>
      <c r="V156" s="44">
        <v>1</v>
      </c>
      <c r="W156" s="44"/>
      <c r="X156" s="46">
        <v>12</v>
      </c>
      <c r="Y156" s="42"/>
      <c r="Z156" s="42"/>
      <c r="AA156" s="42"/>
      <c r="AB156" s="42"/>
      <c r="AC156" s="42"/>
      <c r="AD156" s="42"/>
      <c r="AE156" s="91"/>
      <c r="AF156" s="228"/>
      <c r="AG156" s="144" t="s">
        <v>93</v>
      </c>
    </row>
    <row r="157" spans="2:33" s="45" customFormat="1" ht="13.5" customHeight="1">
      <c r="B157" s="166" t="s">
        <v>347</v>
      </c>
      <c r="C157" s="164" t="s">
        <v>398</v>
      </c>
      <c r="D157" s="165"/>
      <c r="E157" s="162" t="s">
        <v>104</v>
      </c>
      <c r="J157" s="167">
        <v>10</v>
      </c>
      <c r="K157" s="44" t="s">
        <v>104</v>
      </c>
      <c r="L157" s="44">
        <v>1</v>
      </c>
      <c r="M157" s="44"/>
      <c r="N157" s="44" t="s">
        <v>104</v>
      </c>
      <c r="O157" s="44">
        <v>123</v>
      </c>
      <c r="P157" s="48"/>
      <c r="Q157" s="48"/>
      <c r="R157" s="49"/>
      <c r="S157" s="201"/>
      <c r="T157" s="50"/>
      <c r="U157" s="48"/>
      <c r="V157" s="44">
        <v>1</v>
      </c>
      <c r="W157" s="44"/>
      <c r="X157" s="46">
        <v>12</v>
      </c>
      <c r="Y157" s="42"/>
      <c r="Z157" s="42"/>
      <c r="AA157" s="42"/>
      <c r="AB157" s="42"/>
      <c r="AC157" s="42"/>
      <c r="AD157" s="42"/>
      <c r="AE157" s="91"/>
      <c r="AF157" s="228"/>
      <c r="AG157" s="144" t="s">
        <v>93</v>
      </c>
    </row>
    <row r="158" spans="1:33" s="45" customFormat="1" ht="13.5" customHeight="1">
      <c r="A158" s="9"/>
      <c r="B158" s="162" t="s">
        <v>237</v>
      </c>
      <c r="C158" s="164" t="s">
        <v>397</v>
      </c>
      <c r="D158" s="242"/>
      <c r="E158" s="162" t="s">
        <v>104</v>
      </c>
      <c r="F158" s="9"/>
      <c r="G158" s="9"/>
      <c r="H158" s="9"/>
      <c r="I158" s="9"/>
      <c r="J158" s="167">
        <v>11</v>
      </c>
      <c r="K158" s="44" t="s">
        <v>104</v>
      </c>
      <c r="L158" s="44">
        <v>1</v>
      </c>
      <c r="M158" s="44"/>
      <c r="N158" s="44" t="s">
        <v>104</v>
      </c>
      <c r="O158" s="44">
        <v>124</v>
      </c>
      <c r="P158" s="48"/>
      <c r="Q158" s="48"/>
      <c r="R158" s="49"/>
      <c r="S158" s="201"/>
      <c r="T158" s="50"/>
      <c r="U158" s="48"/>
      <c r="V158" s="44">
        <v>1</v>
      </c>
      <c r="W158" s="44"/>
      <c r="X158" s="46">
        <v>12</v>
      </c>
      <c r="Y158" s="42"/>
      <c r="Z158" s="42"/>
      <c r="AA158" s="42"/>
      <c r="AB158" s="42"/>
      <c r="AC158" s="42"/>
      <c r="AD158" s="42"/>
      <c r="AE158" s="91"/>
      <c r="AF158" s="228"/>
      <c r="AG158" s="144" t="s">
        <v>93</v>
      </c>
    </row>
    <row r="159" spans="1:33" s="45" customFormat="1" ht="17.25" customHeight="1">
      <c r="A159" s="9"/>
      <c r="B159" s="162" t="s">
        <v>266</v>
      </c>
      <c r="C159" s="162" t="s">
        <v>396</v>
      </c>
      <c r="D159" s="163" t="s">
        <v>112</v>
      </c>
      <c r="E159" s="162" t="s">
        <v>104</v>
      </c>
      <c r="F159" s="9"/>
      <c r="G159" s="9"/>
      <c r="H159" s="9"/>
      <c r="I159" s="9"/>
      <c r="J159" s="167">
        <v>12</v>
      </c>
      <c r="K159" s="44" t="s">
        <v>104</v>
      </c>
      <c r="L159" s="44">
        <v>1</v>
      </c>
      <c r="M159" s="44"/>
      <c r="N159" s="44" t="s">
        <v>104</v>
      </c>
      <c r="O159" s="44">
        <v>125</v>
      </c>
      <c r="P159" s="48"/>
      <c r="Q159" s="48"/>
      <c r="R159" s="49"/>
      <c r="S159" s="201"/>
      <c r="T159" s="50"/>
      <c r="U159" s="48"/>
      <c r="V159" s="44">
        <v>1</v>
      </c>
      <c r="W159" s="44"/>
      <c r="X159" s="46">
        <v>12</v>
      </c>
      <c r="Y159" s="42"/>
      <c r="Z159" s="42"/>
      <c r="AA159" s="42"/>
      <c r="AB159" s="42"/>
      <c r="AC159" s="42"/>
      <c r="AD159" s="42"/>
      <c r="AE159" s="91"/>
      <c r="AF159" s="228"/>
      <c r="AG159" s="144" t="s">
        <v>93</v>
      </c>
    </row>
    <row r="160" spans="1:33" s="24" customFormat="1" ht="17.25" customHeight="1">
      <c r="A160" s="241"/>
      <c r="B160" s="162" t="s">
        <v>282</v>
      </c>
      <c r="C160" s="164" t="s">
        <v>398</v>
      </c>
      <c r="D160" s="163" t="s">
        <v>109</v>
      </c>
      <c r="E160" s="162" t="s">
        <v>104</v>
      </c>
      <c r="F160" s="241"/>
      <c r="G160" s="241"/>
      <c r="H160" s="241"/>
      <c r="I160" s="241"/>
      <c r="J160" s="167">
        <v>13</v>
      </c>
      <c r="K160" s="44" t="s">
        <v>104</v>
      </c>
      <c r="L160" s="44">
        <v>1</v>
      </c>
      <c r="M160" s="44"/>
      <c r="N160" s="44" t="s">
        <v>104</v>
      </c>
      <c r="O160" s="44">
        <v>126</v>
      </c>
      <c r="P160" s="48"/>
      <c r="Q160" s="48"/>
      <c r="R160" s="49"/>
      <c r="S160" s="201"/>
      <c r="T160" s="50"/>
      <c r="U160" s="48"/>
      <c r="V160" s="44">
        <v>1</v>
      </c>
      <c r="W160" s="44"/>
      <c r="X160" s="46">
        <v>12</v>
      </c>
      <c r="Y160" s="42"/>
      <c r="Z160" s="42"/>
      <c r="AA160" s="42"/>
      <c r="AB160" s="42"/>
      <c r="AC160" s="42"/>
      <c r="AD160" s="42"/>
      <c r="AE160" s="91"/>
      <c r="AF160" s="228"/>
      <c r="AG160" s="144" t="s">
        <v>93</v>
      </c>
    </row>
    <row r="161" spans="1:33" s="24" customFormat="1" ht="17.25" customHeight="1">
      <c r="A161" s="241"/>
      <c r="B161" s="162" t="s">
        <v>316</v>
      </c>
      <c r="C161" s="164" t="s">
        <v>397</v>
      </c>
      <c r="D161" s="163" t="s">
        <v>117</v>
      </c>
      <c r="E161" s="162" t="s">
        <v>104</v>
      </c>
      <c r="F161" s="241"/>
      <c r="G161" s="241"/>
      <c r="H161" s="241"/>
      <c r="I161" s="241"/>
      <c r="J161" s="167">
        <v>14</v>
      </c>
      <c r="K161" s="44" t="s">
        <v>104</v>
      </c>
      <c r="L161" s="44">
        <v>1</v>
      </c>
      <c r="M161" s="44"/>
      <c r="N161" s="44" t="s">
        <v>104</v>
      </c>
      <c r="O161" s="44">
        <v>127</v>
      </c>
      <c r="P161" s="48"/>
      <c r="Q161" s="48"/>
      <c r="R161" s="49"/>
      <c r="S161" s="201"/>
      <c r="T161" s="50"/>
      <c r="U161" s="48"/>
      <c r="V161" s="44">
        <v>1</v>
      </c>
      <c r="W161" s="44"/>
      <c r="X161" s="46">
        <v>12</v>
      </c>
      <c r="Y161" s="42"/>
      <c r="Z161" s="42"/>
      <c r="AA161" s="42"/>
      <c r="AB161" s="42"/>
      <c r="AC161" s="42"/>
      <c r="AD161" s="42"/>
      <c r="AE161" s="91"/>
      <c r="AF161" s="228"/>
      <c r="AG161" s="144" t="s">
        <v>93</v>
      </c>
    </row>
    <row r="162" spans="6:33" s="45" customFormat="1" ht="17.25" customHeight="1">
      <c r="F162" s="95">
        <f>SUM(F89:F161)</f>
        <v>0</v>
      </c>
      <c r="G162" s="95">
        <f>SUM(G89:G161)</f>
        <v>0</v>
      </c>
      <c r="H162" s="95">
        <f>SUM(H89:H161)</f>
        <v>0</v>
      </c>
      <c r="I162" s="111">
        <f>SUM(I89:I161)</f>
        <v>70418.48999999999</v>
      </c>
      <c r="K162" s="66" t="s">
        <v>104</v>
      </c>
      <c r="L162" s="95">
        <f>SUM(L89:L161)</f>
        <v>73</v>
      </c>
      <c r="M162" s="95">
        <f>SUM(M89:M161)</f>
        <v>59</v>
      </c>
      <c r="N162" s="66" t="s">
        <v>104</v>
      </c>
      <c r="O162" s="95"/>
      <c r="P162" s="111">
        <f aca="true" t="shared" si="55" ref="P162:W162">SUM(P89:P161)</f>
        <v>2.360000000000001</v>
      </c>
      <c r="Q162" s="95">
        <f t="shared" si="55"/>
        <v>1424.2600000000011</v>
      </c>
      <c r="R162" s="223">
        <f t="shared" si="55"/>
        <v>1426.6200000000001</v>
      </c>
      <c r="S162" s="224">
        <f t="shared" si="55"/>
        <v>67901.72999999997</v>
      </c>
      <c r="T162" s="225">
        <f t="shared" si="55"/>
        <v>69328.34999999999</v>
      </c>
      <c r="U162" s="223">
        <f t="shared" si="55"/>
        <v>6239.551499999994</v>
      </c>
      <c r="V162" s="223">
        <f t="shared" si="55"/>
        <v>73</v>
      </c>
      <c r="W162" s="223">
        <f t="shared" si="55"/>
        <v>59</v>
      </c>
      <c r="X162" s="223">
        <v>12</v>
      </c>
      <c r="Y162" s="245">
        <f>(P162*X162)</f>
        <v>28.320000000000014</v>
      </c>
      <c r="Z162" s="245">
        <f>(Q162*X162)</f>
        <v>17091.120000000014</v>
      </c>
      <c r="AA162" s="245">
        <f>(R162*X162)</f>
        <v>17119.440000000002</v>
      </c>
      <c r="AB162" s="245">
        <f>(S162*X162)</f>
        <v>814820.7599999995</v>
      </c>
      <c r="AC162" s="245">
        <f>(U162*X162)</f>
        <v>74874.61799999993</v>
      </c>
      <c r="AD162" s="245">
        <f>(T162*X162)</f>
        <v>831940.2</v>
      </c>
      <c r="AE162" s="246">
        <v>59</v>
      </c>
      <c r="AF162" s="228"/>
      <c r="AG162" s="226"/>
    </row>
    <row r="163" spans="21:33" ht="12.75">
      <c r="U163" s="173"/>
      <c r="AG163" s="226"/>
    </row>
    <row r="164" spans="1:33" s="24" customFormat="1" ht="24.75" customHeight="1">
      <c r="A164" s="146" t="s">
        <v>348</v>
      </c>
      <c r="B164" s="146" t="s">
        <v>349</v>
      </c>
      <c r="C164" s="146" t="s">
        <v>675</v>
      </c>
      <c r="D164" s="146" t="s">
        <v>926</v>
      </c>
      <c r="E164" s="146" t="s">
        <v>135</v>
      </c>
      <c r="F164" s="146" t="s">
        <v>664</v>
      </c>
      <c r="G164" s="146" t="s">
        <v>111</v>
      </c>
      <c r="H164" s="146" t="s">
        <v>350</v>
      </c>
      <c r="I164" s="147">
        <v>1142.04</v>
      </c>
      <c r="J164" s="147">
        <v>23.95</v>
      </c>
      <c r="K164" s="44" t="s">
        <v>135</v>
      </c>
      <c r="L164" s="44">
        <v>1</v>
      </c>
      <c r="M164" s="44">
        <v>1</v>
      </c>
      <c r="N164" s="44" t="s">
        <v>135</v>
      </c>
      <c r="O164" s="44">
        <v>128</v>
      </c>
      <c r="P164" s="48">
        <v>0.04</v>
      </c>
      <c r="Q164" s="48">
        <v>23.95</v>
      </c>
      <c r="R164" s="49">
        <f>SUM(P164:Q164)</f>
        <v>23.99</v>
      </c>
      <c r="S164" s="201">
        <f>(T164-R164)</f>
        <v>1118.05</v>
      </c>
      <c r="T164" s="133">
        <v>1142.04</v>
      </c>
      <c r="U164" s="42">
        <f aca="true" t="shared" si="56" ref="U164:U184">0.09*(T164)</f>
        <v>102.78359999999999</v>
      </c>
      <c r="V164" s="44">
        <v>1</v>
      </c>
      <c r="W164" s="44">
        <v>1</v>
      </c>
      <c r="X164" s="46">
        <v>12</v>
      </c>
      <c r="Y164" s="42">
        <f>(P164*X164)</f>
        <v>0.48</v>
      </c>
      <c r="Z164" s="42">
        <f>(Q164*X164)</f>
        <v>287.4</v>
      </c>
      <c r="AA164" s="42">
        <f>(R164*X164)</f>
        <v>287.88</v>
      </c>
      <c r="AB164" s="42">
        <f>(S164*X164)</f>
        <v>13416.599999999999</v>
      </c>
      <c r="AC164" s="42">
        <f aca="true" t="shared" si="57" ref="AC164:AC184">(U164*X164)</f>
        <v>1233.4032</v>
      </c>
      <c r="AD164" s="42">
        <f>(T164*X164)</f>
        <v>13704.48</v>
      </c>
      <c r="AE164" s="46">
        <v>1</v>
      </c>
      <c r="AF164" s="228" t="s">
        <v>111</v>
      </c>
      <c r="AG164" s="144" t="s">
        <v>112</v>
      </c>
    </row>
    <row r="165" spans="1:33" s="24" customFormat="1" ht="24.75" customHeight="1">
      <c r="A165" s="79" t="s">
        <v>392</v>
      </c>
      <c r="B165" s="79" t="s">
        <v>393</v>
      </c>
      <c r="C165" s="79" t="s">
        <v>956</v>
      </c>
      <c r="D165" s="79" t="s">
        <v>957</v>
      </c>
      <c r="E165" s="79" t="s">
        <v>135</v>
      </c>
      <c r="F165" s="79" t="s">
        <v>661</v>
      </c>
      <c r="G165" s="79" t="s">
        <v>105</v>
      </c>
      <c r="H165" s="79" t="s">
        <v>323</v>
      </c>
      <c r="I165" s="78">
        <v>1078.5</v>
      </c>
      <c r="J165" s="29"/>
      <c r="K165" s="44" t="s">
        <v>135</v>
      </c>
      <c r="L165" s="44">
        <v>1</v>
      </c>
      <c r="M165" s="44">
        <v>1</v>
      </c>
      <c r="N165" s="44" t="s">
        <v>135</v>
      </c>
      <c r="O165" s="44">
        <v>129</v>
      </c>
      <c r="P165" s="48">
        <v>0.04</v>
      </c>
      <c r="Q165" s="48">
        <v>23.95</v>
      </c>
      <c r="R165" s="49">
        <f aca="true" t="shared" si="58" ref="R165:R183">SUM(P165:Q165)</f>
        <v>23.99</v>
      </c>
      <c r="S165" s="201">
        <f aca="true" t="shared" si="59" ref="S165:S183">(T165-R165)</f>
        <v>1054.51</v>
      </c>
      <c r="T165" s="133">
        <v>1078.5</v>
      </c>
      <c r="U165" s="42">
        <f t="shared" si="56"/>
        <v>97.065</v>
      </c>
      <c r="V165" s="44">
        <v>1</v>
      </c>
      <c r="W165" s="44">
        <v>1</v>
      </c>
      <c r="X165" s="46">
        <v>12</v>
      </c>
      <c r="Y165" s="42">
        <f aca="true" t="shared" si="60" ref="Y165:Y182">(P165*X165)</f>
        <v>0.48</v>
      </c>
      <c r="Z165" s="42">
        <f aca="true" t="shared" si="61" ref="Z165:Z183">(Q165*X165)</f>
        <v>287.4</v>
      </c>
      <c r="AA165" s="42">
        <f aca="true" t="shared" si="62" ref="AA165:AA183">(R165*X165)</f>
        <v>287.88</v>
      </c>
      <c r="AB165" s="42">
        <f aca="true" t="shared" si="63" ref="AB165:AB183">(S165*X165)</f>
        <v>12654.119999999999</v>
      </c>
      <c r="AC165" s="42">
        <f t="shared" si="57"/>
        <v>1164.78</v>
      </c>
      <c r="AD165" s="42">
        <f aca="true" t="shared" si="64" ref="AD165:AD183">(T165*X165)</f>
        <v>12942</v>
      </c>
      <c r="AE165" s="46">
        <v>2</v>
      </c>
      <c r="AF165" s="228" t="s">
        <v>105</v>
      </c>
      <c r="AG165" s="144" t="s">
        <v>107</v>
      </c>
    </row>
    <row r="166" spans="1:33" s="24" customFormat="1" ht="24.75" customHeight="1">
      <c r="A166" s="146" t="s">
        <v>354</v>
      </c>
      <c r="B166" s="146" t="s">
        <v>355</v>
      </c>
      <c r="C166" s="146" t="s">
        <v>665</v>
      </c>
      <c r="D166" s="146" t="s">
        <v>927</v>
      </c>
      <c r="E166" s="146" t="s">
        <v>135</v>
      </c>
      <c r="F166" s="146" t="s">
        <v>661</v>
      </c>
      <c r="G166" s="146" t="s">
        <v>105</v>
      </c>
      <c r="H166" s="146" t="s">
        <v>275</v>
      </c>
      <c r="I166" s="147">
        <v>1138</v>
      </c>
      <c r="J166" s="147">
        <v>23.95</v>
      </c>
      <c r="K166" s="44" t="s">
        <v>135</v>
      </c>
      <c r="L166" s="44">
        <v>1</v>
      </c>
      <c r="M166" s="44">
        <v>1</v>
      </c>
      <c r="N166" s="44" t="s">
        <v>135</v>
      </c>
      <c r="O166" s="44">
        <v>130</v>
      </c>
      <c r="P166" s="48">
        <v>0.04</v>
      </c>
      <c r="Q166" s="48">
        <v>23.95</v>
      </c>
      <c r="R166" s="49">
        <f t="shared" si="58"/>
        <v>23.99</v>
      </c>
      <c r="S166" s="201">
        <f t="shared" si="59"/>
        <v>1114.01</v>
      </c>
      <c r="T166" s="133">
        <v>1138</v>
      </c>
      <c r="U166" s="42">
        <f t="shared" si="56"/>
        <v>102.42</v>
      </c>
      <c r="V166" s="44">
        <v>1</v>
      </c>
      <c r="W166" s="44">
        <v>1</v>
      </c>
      <c r="X166" s="46">
        <v>12</v>
      </c>
      <c r="Y166" s="42">
        <f t="shared" si="60"/>
        <v>0.48</v>
      </c>
      <c r="Z166" s="42">
        <f t="shared" si="61"/>
        <v>287.4</v>
      </c>
      <c r="AA166" s="42">
        <f t="shared" si="62"/>
        <v>287.88</v>
      </c>
      <c r="AB166" s="42">
        <f t="shared" si="63"/>
        <v>13368.119999999999</v>
      </c>
      <c r="AC166" s="42">
        <f t="shared" si="57"/>
        <v>1229.04</v>
      </c>
      <c r="AD166" s="42">
        <f t="shared" si="64"/>
        <v>13656</v>
      </c>
      <c r="AE166" s="46">
        <v>3</v>
      </c>
      <c r="AF166" s="228" t="s">
        <v>105</v>
      </c>
      <c r="AG166" s="144" t="s">
        <v>116</v>
      </c>
    </row>
    <row r="167" spans="1:33" s="24" customFormat="1" ht="24.75" customHeight="1">
      <c r="A167" s="146" t="s">
        <v>356</v>
      </c>
      <c r="B167" s="146" t="s">
        <v>357</v>
      </c>
      <c r="C167" s="146" t="s">
        <v>928</v>
      </c>
      <c r="D167" s="146" t="s">
        <v>929</v>
      </c>
      <c r="E167" s="146" t="s">
        <v>135</v>
      </c>
      <c r="F167" s="146" t="s">
        <v>664</v>
      </c>
      <c r="G167" s="146" t="s">
        <v>105</v>
      </c>
      <c r="H167" s="146" t="s">
        <v>245</v>
      </c>
      <c r="I167" s="147">
        <v>1082.19</v>
      </c>
      <c r="J167" s="147">
        <v>23.95</v>
      </c>
      <c r="K167" s="44" t="s">
        <v>135</v>
      </c>
      <c r="L167" s="44">
        <v>1</v>
      </c>
      <c r="M167" s="44">
        <v>1</v>
      </c>
      <c r="N167" s="44" t="s">
        <v>135</v>
      </c>
      <c r="O167" s="44">
        <v>131</v>
      </c>
      <c r="P167" s="48">
        <v>0.04</v>
      </c>
      <c r="Q167" s="48">
        <v>23.95</v>
      </c>
      <c r="R167" s="49">
        <f t="shared" si="58"/>
        <v>23.99</v>
      </c>
      <c r="S167" s="201">
        <f t="shared" si="59"/>
        <v>1058.2</v>
      </c>
      <c r="T167" s="133">
        <v>1082.19</v>
      </c>
      <c r="U167" s="42">
        <f t="shared" si="56"/>
        <v>97.3971</v>
      </c>
      <c r="V167" s="44">
        <v>1</v>
      </c>
      <c r="W167" s="44">
        <v>1</v>
      </c>
      <c r="X167" s="46">
        <v>12</v>
      </c>
      <c r="Y167" s="42">
        <f t="shared" si="60"/>
        <v>0.48</v>
      </c>
      <c r="Z167" s="42">
        <f t="shared" si="61"/>
        <v>287.4</v>
      </c>
      <c r="AA167" s="42">
        <f t="shared" si="62"/>
        <v>287.88</v>
      </c>
      <c r="AB167" s="42">
        <f t="shared" si="63"/>
        <v>12698.400000000001</v>
      </c>
      <c r="AC167" s="42">
        <f t="shared" si="57"/>
        <v>1168.7651999999998</v>
      </c>
      <c r="AD167" s="42">
        <f t="shared" si="64"/>
        <v>12986.28</v>
      </c>
      <c r="AE167" s="46">
        <v>4</v>
      </c>
      <c r="AF167" s="228" t="s">
        <v>105</v>
      </c>
      <c r="AG167" s="144" t="s">
        <v>137</v>
      </c>
    </row>
    <row r="168" spans="1:33" s="24" customFormat="1" ht="24.75" customHeight="1">
      <c r="A168" s="146" t="s">
        <v>358</v>
      </c>
      <c r="B168" s="146" t="s">
        <v>359</v>
      </c>
      <c r="C168" s="146" t="s">
        <v>685</v>
      </c>
      <c r="D168" s="146" t="s">
        <v>930</v>
      </c>
      <c r="E168" s="146" t="s">
        <v>135</v>
      </c>
      <c r="F168" s="146" t="s">
        <v>661</v>
      </c>
      <c r="G168" s="146" t="s">
        <v>105</v>
      </c>
      <c r="H168" s="146" t="s">
        <v>235</v>
      </c>
      <c r="I168" s="147">
        <v>1138</v>
      </c>
      <c r="J168" s="147">
        <v>23.95</v>
      </c>
      <c r="K168" s="44" t="s">
        <v>135</v>
      </c>
      <c r="L168" s="44">
        <v>1</v>
      </c>
      <c r="M168" s="44">
        <v>1</v>
      </c>
      <c r="N168" s="44" t="s">
        <v>135</v>
      </c>
      <c r="O168" s="44">
        <v>132</v>
      </c>
      <c r="P168" s="48">
        <v>0.04</v>
      </c>
      <c r="Q168" s="48">
        <v>23.95</v>
      </c>
      <c r="R168" s="49">
        <f t="shared" si="58"/>
        <v>23.99</v>
      </c>
      <c r="S168" s="201">
        <f t="shared" si="59"/>
        <v>1114.01</v>
      </c>
      <c r="T168" s="133">
        <v>1138</v>
      </c>
      <c r="U168" s="42">
        <f t="shared" si="56"/>
        <v>102.42</v>
      </c>
      <c r="V168" s="44">
        <v>1</v>
      </c>
      <c r="W168" s="44">
        <v>1</v>
      </c>
      <c r="X168" s="46">
        <v>12</v>
      </c>
      <c r="Y168" s="42">
        <f t="shared" si="60"/>
        <v>0.48</v>
      </c>
      <c r="Z168" s="42">
        <f t="shared" si="61"/>
        <v>287.4</v>
      </c>
      <c r="AA168" s="42">
        <f t="shared" si="62"/>
        <v>287.88</v>
      </c>
      <c r="AB168" s="42">
        <f t="shared" si="63"/>
        <v>13368.119999999999</v>
      </c>
      <c r="AC168" s="42">
        <f t="shared" si="57"/>
        <v>1229.04</v>
      </c>
      <c r="AD168" s="42">
        <f t="shared" si="64"/>
        <v>13656</v>
      </c>
      <c r="AE168" s="46">
        <v>5</v>
      </c>
      <c r="AF168" s="228" t="s">
        <v>105</v>
      </c>
      <c r="AG168" s="144" t="s">
        <v>116</v>
      </c>
    </row>
    <row r="169" spans="1:33" s="24" customFormat="1" ht="24.75" customHeight="1">
      <c r="A169" s="146" t="s">
        <v>360</v>
      </c>
      <c r="B169" s="146" t="s">
        <v>361</v>
      </c>
      <c r="C169" s="146" t="s">
        <v>931</v>
      </c>
      <c r="D169" s="146" t="s">
        <v>932</v>
      </c>
      <c r="E169" s="146" t="s">
        <v>135</v>
      </c>
      <c r="F169" s="146" t="s">
        <v>664</v>
      </c>
      <c r="G169" s="146" t="s">
        <v>105</v>
      </c>
      <c r="H169" s="146" t="s">
        <v>221</v>
      </c>
      <c r="I169" s="147">
        <v>1179.46</v>
      </c>
      <c r="J169" s="147">
        <v>23.95</v>
      </c>
      <c r="K169" s="44" t="s">
        <v>135</v>
      </c>
      <c r="L169" s="44">
        <v>1</v>
      </c>
      <c r="M169" s="44">
        <v>1</v>
      </c>
      <c r="N169" s="44" t="s">
        <v>135</v>
      </c>
      <c r="O169" s="44">
        <v>133</v>
      </c>
      <c r="P169" s="48">
        <v>0.04</v>
      </c>
      <c r="Q169" s="48">
        <v>23.95</v>
      </c>
      <c r="R169" s="49">
        <f t="shared" si="58"/>
        <v>23.99</v>
      </c>
      <c r="S169" s="201">
        <f t="shared" si="59"/>
        <v>1155.47</v>
      </c>
      <c r="T169" s="133">
        <v>1179.46</v>
      </c>
      <c r="U169" s="42">
        <f t="shared" si="56"/>
        <v>106.1514</v>
      </c>
      <c r="V169" s="44">
        <v>1</v>
      </c>
      <c r="W169" s="44">
        <v>1</v>
      </c>
      <c r="X169" s="46">
        <v>12</v>
      </c>
      <c r="Y169" s="42">
        <f t="shared" si="60"/>
        <v>0.48</v>
      </c>
      <c r="Z169" s="42">
        <f t="shared" si="61"/>
        <v>287.4</v>
      </c>
      <c r="AA169" s="42">
        <f t="shared" si="62"/>
        <v>287.88</v>
      </c>
      <c r="AB169" s="42">
        <f t="shared" si="63"/>
        <v>13865.64</v>
      </c>
      <c r="AC169" s="42">
        <f t="shared" si="57"/>
        <v>1273.8168</v>
      </c>
      <c r="AD169" s="42">
        <f t="shared" si="64"/>
        <v>14153.52</v>
      </c>
      <c r="AE169" s="46">
        <v>6</v>
      </c>
      <c r="AF169" s="228" t="s">
        <v>105</v>
      </c>
      <c r="AG169" s="144" t="s">
        <v>121</v>
      </c>
    </row>
    <row r="170" spans="1:33" s="24" customFormat="1" ht="24.75" customHeight="1">
      <c r="A170" s="146" t="s">
        <v>362</v>
      </c>
      <c r="B170" s="146" t="s">
        <v>363</v>
      </c>
      <c r="C170" s="146" t="s">
        <v>786</v>
      </c>
      <c r="D170" s="146" t="s">
        <v>933</v>
      </c>
      <c r="E170" s="146" t="s">
        <v>135</v>
      </c>
      <c r="F170" s="146" t="s">
        <v>661</v>
      </c>
      <c r="G170" s="146" t="s">
        <v>105</v>
      </c>
      <c r="H170" s="146" t="s">
        <v>229</v>
      </c>
      <c r="I170" s="147">
        <v>1133.78</v>
      </c>
      <c r="J170" s="147">
        <v>23.95</v>
      </c>
      <c r="K170" s="44" t="s">
        <v>135</v>
      </c>
      <c r="L170" s="44">
        <v>1</v>
      </c>
      <c r="M170" s="44">
        <v>1</v>
      </c>
      <c r="N170" s="44" t="s">
        <v>135</v>
      </c>
      <c r="O170" s="44">
        <v>134</v>
      </c>
      <c r="P170" s="48">
        <v>0.04</v>
      </c>
      <c r="Q170" s="48">
        <v>23.95</v>
      </c>
      <c r="R170" s="49">
        <f t="shared" si="58"/>
        <v>23.99</v>
      </c>
      <c r="S170" s="201">
        <f t="shared" si="59"/>
        <v>1109.79</v>
      </c>
      <c r="T170" s="133">
        <v>1133.78</v>
      </c>
      <c r="U170" s="42">
        <f t="shared" si="56"/>
        <v>102.0402</v>
      </c>
      <c r="V170" s="44">
        <v>1</v>
      </c>
      <c r="W170" s="44">
        <v>1</v>
      </c>
      <c r="X170" s="46">
        <v>12</v>
      </c>
      <c r="Y170" s="42">
        <f t="shared" si="60"/>
        <v>0.48</v>
      </c>
      <c r="Z170" s="42">
        <f t="shared" si="61"/>
        <v>287.4</v>
      </c>
      <c r="AA170" s="42">
        <f t="shared" si="62"/>
        <v>287.88</v>
      </c>
      <c r="AB170" s="42">
        <f t="shared" si="63"/>
        <v>13317.48</v>
      </c>
      <c r="AC170" s="42">
        <f t="shared" si="57"/>
        <v>1224.4823999999999</v>
      </c>
      <c r="AD170" s="42">
        <f t="shared" si="64"/>
        <v>13605.36</v>
      </c>
      <c r="AE170" s="46">
        <v>7</v>
      </c>
      <c r="AF170" s="228" t="s">
        <v>105</v>
      </c>
      <c r="AG170" s="144" t="s">
        <v>109</v>
      </c>
    </row>
    <row r="171" spans="1:33" s="24" customFormat="1" ht="24.75" customHeight="1">
      <c r="A171" s="79" t="s">
        <v>958</v>
      </c>
      <c r="B171" s="79" t="s">
        <v>959</v>
      </c>
      <c r="C171" s="79" t="s">
        <v>960</v>
      </c>
      <c r="D171" s="79" t="s">
        <v>961</v>
      </c>
      <c r="E171" s="79" t="s">
        <v>135</v>
      </c>
      <c r="F171" s="79" t="s">
        <v>661</v>
      </c>
      <c r="G171" s="79" t="s">
        <v>105</v>
      </c>
      <c r="H171" s="79" t="s">
        <v>962</v>
      </c>
      <c r="I171" s="78">
        <v>1078.5</v>
      </c>
      <c r="J171" s="29"/>
      <c r="K171" s="44" t="s">
        <v>135</v>
      </c>
      <c r="L171" s="44">
        <v>1</v>
      </c>
      <c r="M171" s="44">
        <v>1</v>
      </c>
      <c r="N171" s="44" t="s">
        <v>135</v>
      </c>
      <c r="O171" s="44">
        <v>135</v>
      </c>
      <c r="P171" s="48">
        <v>0.04</v>
      </c>
      <c r="Q171" s="48">
        <v>23.95</v>
      </c>
      <c r="R171" s="49">
        <f t="shared" si="58"/>
        <v>23.99</v>
      </c>
      <c r="S171" s="201">
        <f>(T171-R171)</f>
        <v>1054.51</v>
      </c>
      <c r="T171" s="133">
        <v>1078.5</v>
      </c>
      <c r="U171" s="42">
        <f>0.09*(T171)</f>
        <v>97.065</v>
      </c>
      <c r="V171" s="44">
        <v>1</v>
      </c>
      <c r="W171" s="44">
        <v>1</v>
      </c>
      <c r="X171" s="46">
        <v>12</v>
      </c>
      <c r="Y171" s="42">
        <f t="shared" si="60"/>
        <v>0.48</v>
      </c>
      <c r="Z171" s="42">
        <f t="shared" si="61"/>
        <v>287.4</v>
      </c>
      <c r="AA171" s="42">
        <f t="shared" si="62"/>
        <v>287.88</v>
      </c>
      <c r="AB171" s="42">
        <f t="shared" si="63"/>
        <v>12654.119999999999</v>
      </c>
      <c r="AC171" s="42">
        <f t="shared" si="57"/>
        <v>1164.78</v>
      </c>
      <c r="AD171" s="42">
        <f>(T171*X171)</f>
        <v>12942</v>
      </c>
      <c r="AE171" s="46">
        <v>8</v>
      </c>
      <c r="AF171" s="228" t="s">
        <v>111</v>
      </c>
      <c r="AG171" s="144" t="s">
        <v>118</v>
      </c>
    </row>
    <row r="172" spans="1:33" s="24" customFormat="1" ht="24.75" customHeight="1">
      <c r="A172" s="146" t="s">
        <v>364</v>
      </c>
      <c r="B172" s="146" t="s">
        <v>365</v>
      </c>
      <c r="C172" s="146" t="s">
        <v>685</v>
      </c>
      <c r="D172" s="146" t="s">
        <v>934</v>
      </c>
      <c r="E172" s="146" t="s">
        <v>135</v>
      </c>
      <c r="F172" s="146" t="s">
        <v>664</v>
      </c>
      <c r="G172" s="146" t="s">
        <v>105</v>
      </c>
      <c r="H172" s="146" t="s">
        <v>200</v>
      </c>
      <c r="I172" s="147">
        <v>1138</v>
      </c>
      <c r="J172" s="147">
        <v>23.95</v>
      </c>
      <c r="K172" s="44" t="s">
        <v>135</v>
      </c>
      <c r="L172" s="44">
        <v>1</v>
      </c>
      <c r="M172" s="44">
        <v>1</v>
      </c>
      <c r="N172" s="44" t="s">
        <v>135</v>
      </c>
      <c r="O172" s="44">
        <v>136</v>
      </c>
      <c r="P172" s="48">
        <v>0.04</v>
      </c>
      <c r="Q172" s="48">
        <v>23.95</v>
      </c>
      <c r="R172" s="49">
        <f t="shared" si="58"/>
        <v>23.99</v>
      </c>
      <c r="S172" s="201">
        <f t="shared" si="59"/>
        <v>1114.01</v>
      </c>
      <c r="T172" s="133">
        <v>1138</v>
      </c>
      <c r="U172" s="42">
        <f t="shared" si="56"/>
        <v>102.42</v>
      </c>
      <c r="V172" s="44">
        <v>1</v>
      </c>
      <c r="W172" s="44">
        <v>1</v>
      </c>
      <c r="X172" s="46">
        <v>12</v>
      </c>
      <c r="Y172" s="42">
        <f t="shared" si="60"/>
        <v>0.48</v>
      </c>
      <c r="Z172" s="42">
        <f t="shared" si="61"/>
        <v>287.4</v>
      </c>
      <c r="AA172" s="42">
        <f t="shared" si="62"/>
        <v>287.88</v>
      </c>
      <c r="AB172" s="42">
        <f t="shared" si="63"/>
        <v>13368.119999999999</v>
      </c>
      <c r="AC172" s="42">
        <f t="shared" si="57"/>
        <v>1229.04</v>
      </c>
      <c r="AD172" s="42">
        <f t="shared" si="64"/>
        <v>13656</v>
      </c>
      <c r="AE172" s="46">
        <v>9</v>
      </c>
      <c r="AF172" s="228" t="s">
        <v>105</v>
      </c>
      <c r="AG172" s="144" t="s">
        <v>138</v>
      </c>
    </row>
    <row r="173" spans="1:33" s="24" customFormat="1" ht="24.75" customHeight="1">
      <c r="A173" s="146" t="s">
        <v>366</v>
      </c>
      <c r="B173" s="146" t="s">
        <v>367</v>
      </c>
      <c r="C173" s="146" t="s">
        <v>935</v>
      </c>
      <c r="D173" s="146" t="s">
        <v>936</v>
      </c>
      <c r="E173" s="146" t="s">
        <v>135</v>
      </c>
      <c r="F173" s="146" t="s">
        <v>661</v>
      </c>
      <c r="G173" s="146" t="s">
        <v>111</v>
      </c>
      <c r="H173" s="146" t="s">
        <v>293</v>
      </c>
      <c r="I173" s="147">
        <v>1164.99</v>
      </c>
      <c r="J173" s="147">
        <v>23.95</v>
      </c>
      <c r="K173" s="44" t="s">
        <v>135</v>
      </c>
      <c r="L173" s="44">
        <v>1</v>
      </c>
      <c r="M173" s="44">
        <v>1</v>
      </c>
      <c r="N173" s="44" t="s">
        <v>135</v>
      </c>
      <c r="O173" s="44">
        <v>137</v>
      </c>
      <c r="P173" s="48">
        <v>0.04</v>
      </c>
      <c r="Q173" s="48">
        <v>23.95</v>
      </c>
      <c r="R173" s="49">
        <f t="shared" si="58"/>
        <v>23.99</v>
      </c>
      <c r="S173" s="201">
        <f t="shared" si="59"/>
        <v>1141</v>
      </c>
      <c r="T173" s="133">
        <v>1164.99</v>
      </c>
      <c r="U173" s="42">
        <f t="shared" si="56"/>
        <v>104.84909999999999</v>
      </c>
      <c r="V173" s="44">
        <v>1</v>
      </c>
      <c r="W173" s="44">
        <v>1</v>
      </c>
      <c r="X173" s="46">
        <v>12</v>
      </c>
      <c r="Y173" s="42">
        <f t="shared" si="60"/>
        <v>0.48</v>
      </c>
      <c r="Z173" s="42">
        <f t="shared" si="61"/>
        <v>287.4</v>
      </c>
      <c r="AA173" s="42">
        <f t="shared" si="62"/>
        <v>287.88</v>
      </c>
      <c r="AB173" s="42">
        <f t="shared" si="63"/>
        <v>13692</v>
      </c>
      <c r="AC173" s="42">
        <f t="shared" si="57"/>
        <v>1258.1891999999998</v>
      </c>
      <c r="AD173" s="42">
        <f t="shared" si="64"/>
        <v>13979.880000000001</v>
      </c>
      <c r="AE173" s="46">
        <v>10</v>
      </c>
      <c r="AF173" s="228" t="s">
        <v>111</v>
      </c>
      <c r="AG173" s="144" t="s">
        <v>112</v>
      </c>
    </row>
    <row r="174" spans="1:33" s="24" customFormat="1" ht="24.75" customHeight="1">
      <c r="A174" s="146" t="s">
        <v>368</v>
      </c>
      <c r="B174" s="146" t="s">
        <v>369</v>
      </c>
      <c r="C174" s="146" t="s">
        <v>937</v>
      </c>
      <c r="D174" s="146" t="s">
        <v>938</v>
      </c>
      <c r="E174" s="146" t="s">
        <v>135</v>
      </c>
      <c r="F174" s="146" t="s">
        <v>673</v>
      </c>
      <c r="G174" s="146" t="s">
        <v>105</v>
      </c>
      <c r="H174" s="146" t="s">
        <v>370</v>
      </c>
      <c r="I174" s="147">
        <v>1067.52</v>
      </c>
      <c r="J174" s="147">
        <v>23.95</v>
      </c>
      <c r="K174" s="44" t="s">
        <v>135</v>
      </c>
      <c r="L174" s="44">
        <v>1</v>
      </c>
      <c r="M174" s="44">
        <v>1</v>
      </c>
      <c r="N174" s="44" t="s">
        <v>135</v>
      </c>
      <c r="O174" s="44">
        <v>138</v>
      </c>
      <c r="P174" s="48">
        <v>0.04</v>
      </c>
      <c r="Q174" s="48">
        <v>23.95</v>
      </c>
      <c r="R174" s="49">
        <f t="shared" si="58"/>
        <v>23.99</v>
      </c>
      <c r="S174" s="201">
        <f t="shared" si="59"/>
        <v>1043.53</v>
      </c>
      <c r="T174" s="133">
        <v>1067.52</v>
      </c>
      <c r="U174" s="42">
        <f t="shared" si="56"/>
        <v>96.07679999999999</v>
      </c>
      <c r="V174" s="44">
        <v>1</v>
      </c>
      <c r="W174" s="44">
        <v>1</v>
      </c>
      <c r="X174" s="46">
        <v>12</v>
      </c>
      <c r="Y174" s="42">
        <f t="shared" si="60"/>
        <v>0.48</v>
      </c>
      <c r="Z174" s="42">
        <f t="shared" si="61"/>
        <v>287.4</v>
      </c>
      <c r="AA174" s="42">
        <f t="shared" si="62"/>
        <v>287.88</v>
      </c>
      <c r="AB174" s="42">
        <f t="shared" si="63"/>
        <v>12522.36</v>
      </c>
      <c r="AC174" s="42">
        <f t="shared" si="57"/>
        <v>1152.9216</v>
      </c>
      <c r="AD174" s="42">
        <f t="shared" si="64"/>
        <v>12810.24</v>
      </c>
      <c r="AE174" s="46">
        <v>11</v>
      </c>
      <c r="AF174" s="228" t="s">
        <v>105</v>
      </c>
      <c r="AG174" s="144" t="s">
        <v>139</v>
      </c>
    </row>
    <row r="175" spans="2:33" s="24" customFormat="1" ht="24.75" customHeight="1">
      <c r="B175" s="169" t="s">
        <v>1030</v>
      </c>
      <c r="I175" s="78">
        <v>1078.5</v>
      </c>
      <c r="K175" s="44" t="s">
        <v>135</v>
      </c>
      <c r="L175" s="44">
        <v>1</v>
      </c>
      <c r="M175" s="44">
        <v>1</v>
      </c>
      <c r="N175" s="44" t="s">
        <v>135</v>
      </c>
      <c r="O175" s="44">
        <v>139</v>
      </c>
      <c r="P175" s="48">
        <v>0.04</v>
      </c>
      <c r="Q175" s="48">
        <v>23.95</v>
      </c>
      <c r="R175" s="49">
        <f t="shared" si="58"/>
        <v>23.99</v>
      </c>
      <c r="S175" s="201">
        <f t="shared" si="59"/>
        <v>1054.51</v>
      </c>
      <c r="T175" s="133">
        <v>1078.5</v>
      </c>
      <c r="U175" s="42">
        <f t="shared" si="56"/>
        <v>97.065</v>
      </c>
      <c r="V175" s="44">
        <v>1</v>
      </c>
      <c r="W175" s="44">
        <v>1</v>
      </c>
      <c r="X175" s="46">
        <v>12</v>
      </c>
      <c r="Y175" s="42">
        <f t="shared" si="60"/>
        <v>0.48</v>
      </c>
      <c r="Z175" s="42">
        <f t="shared" si="61"/>
        <v>287.4</v>
      </c>
      <c r="AA175" s="42">
        <f t="shared" si="62"/>
        <v>287.88</v>
      </c>
      <c r="AB175" s="42">
        <f t="shared" si="63"/>
        <v>12654.119999999999</v>
      </c>
      <c r="AC175" s="42">
        <f t="shared" si="57"/>
        <v>1164.78</v>
      </c>
      <c r="AD175" s="42">
        <f t="shared" si="64"/>
        <v>12942</v>
      </c>
      <c r="AE175" s="46">
        <v>12</v>
      </c>
      <c r="AF175" s="228" t="s">
        <v>105</v>
      </c>
      <c r="AG175" s="144" t="s">
        <v>140</v>
      </c>
    </row>
    <row r="176" spans="1:33" s="24" customFormat="1" ht="24.75" customHeight="1">
      <c r="A176" s="146" t="s">
        <v>371</v>
      </c>
      <c r="B176" s="146" t="s">
        <v>372</v>
      </c>
      <c r="C176" s="146" t="s">
        <v>665</v>
      </c>
      <c r="D176" s="146" t="s">
        <v>940</v>
      </c>
      <c r="E176" s="146" t="s">
        <v>135</v>
      </c>
      <c r="F176" s="146" t="s">
        <v>661</v>
      </c>
      <c r="G176" s="146" t="s">
        <v>105</v>
      </c>
      <c r="H176" s="146" t="s">
        <v>221</v>
      </c>
      <c r="I176" s="147">
        <v>1082.19</v>
      </c>
      <c r="J176" s="147">
        <v>23.95</v>
      </c>
      <c r="K176" s="44" t="s">
        <v>135</v>
      </c>
      <c r="L176" s="44">
        <v>1</v>
      </c>
      <c r="M176" s="44">
        <v>1</v>
      </c>
      <c r="N176" s="44" t="s">
        <v>135</v>
      </c>
      <c r="O176" s="44">
        <v>140</v>
      </c>
      <c r="P176" s="48">
        <v>0.04</v>
      </c>
      <c r="Q176" s="48">
        <v>23.95</v>
      </c>
      <c r="R176" s="49">
        <f t="shared" si="58"/>
        <v>23.99</v>
      </c>
      <c r="S176" s="201">
        <f t="shared" si="59"/>
        <v>1058.2</v>
      </c>
      <c r="T176" s="133">
        <v>1082.19</v>
      </c>
      <c r="U176" s="42">
        <f t="shared" si="56"/>
        <v>97.3971</v>
      </c>
      <c r="V176" s="44">
        <v>1</v>
      </c>
      <c r="W176" s="44">
        <v>1</v>
      </c>
      <c r="X176" s="46">
        <v>12</v>
      </c>
      <c r="Y176" s="42">
        <f t="shared" si="60"/>
        <v>0.48</v>
      </c>
      <c r="Z176" s="42">
        <f t="shared" si="61"/>
        <v>287.4</v>
      </c>
      <c r="AA176" s="42">
        <f t="shared" si="62"/>
        <v>287.88</v>
      </c>
      <c r="AB176" s="42">
        <f t="shared" si="63"/>
        <v>12698.400000000001</v>
      </c>
      <c r="AC176" s="42">
        <f t="shared" si="57"/>
        <v>1168.7651999999998</v>
      </c>
      <c r="AD176" s="42">
        <f t="shared" si="64"/>
        <v>12986.28</v>
      </c>
      <c r="AE176" s="46">
        <v>13</v>
      </c>
      <c r="AF176" s="228" t="s">
        <v>105</v>
      </c>
      <c r="AG176" s="144" t="s">
        <v>110</v>
      </c>
    </row>
    <row r="177" spans="1:33" s="24" customFormat="1" ht="24.75" customHeight="1">
      <c r="A177" s="146" t="s">
        <v>373</v>
      </c>
      <c r="B177" s="146" t="s">
        <v>374</v>
      </c>
      <c r="C177" s="146" t="s">
        <v>767</v>
      </c>
      <c r="D177" s="146" t="s">
        <v>941</v>
      </c>
      <c r="E177" s="146" t="s">
        <v>135</v>
      </c>
      <c r="F177" s="146" t="s">
        <v>664</v>
      </c>
      <c r="G177" s="146" t="s">
        <v>105</v>
      </c>
      <c r="H177" s="146" t="s">
        <v>375</v>
      </c>
      <c r="I177" s="147">
        <v>1095.54</v>
      </c>
      <c r="J177" s="147">
        <v>23.95</v>
      </c>
      <c r="K177" s="44" t="s">
        <v>135</v>
      </c>
      <c r="L177" s="44">
        <v>1</v>
      </c>
      <c r="M177" s="44">
        <v>1</v>
      </c>
      <c r="N177" s="44" t="s">
        <v>135</v>
      </c>
      <c r="O177" s="44">
        <v>141</v>
      </c>
      <c r="P177" s="48">
        <v>0.04</v>
      </c>
      <c r="Q177" s="48">
        <v>23.95</v>
      </c>
      <c r="R177" s="49">
        <f t="shared" si="58"/>
        <v>23.99</v>
      </c>
      <c r="S177" s="201">
        <f t="shared" si="59"/>
        <v>1071.55</v>
      </c>
      <c r="T177" s="133">
        <v>1095.54</v>
      </c>
      <c r="U177" s="42">
        <f t="shared" si="56"/>
        <v>98.59859999999999</v>
      </c>
      <c r="V177" s="44">
        <v>1</v>
      </c>
      <c r="W177" s="44">
        <v>1</v>
      </c>
      <c r="X177" s="46">
        <v>12</v>
      </c>
      <c r="Y177" s="42">
        <f t="shared" si="60"/>
        <v>0.48</v>
      </c>
      <c r="Z177" s="42">
        <f t="shared" si="61"/>
        <v>287.4</v>
      </c>
      <c r="AA177" s="42">
        <f t="shared" si="62"/>
        <v>287.88</v>
      </c>
      <c r="AB177" s="42">
        <f t="shared" si="63"/>
        <v>12858.599999999999</v>
      </c>
      <c r="AC177" s="42">
        <f t="shared" si="57"/>
        <v>1183.1832</v>
      </c>
      <c r="AD177" s="42">
        <f t="shared" si="64"/>
        <v>13146.48</v>
      </c>
      <c r="AE177" s="46">
        <v>14</v>
      </c>
      <c r="AF177" s="228" t="s">
        <v>105</v>
      </c>
      <c r="AG177" s="144" t="s">
        <v>141</v>
      </c>
    </row>
    <row r="178" spans="1:33" s="24" customFormat="1" ht="24.75" customHeight="1">
      <c r="A178" s="146" t="s">
        <v>376</v>
      </c>
      <c r="B178" s="146" t="s">
        <v>377</v>
      </c>
      <c r="C178" s="146" t="s">
        <v>675</v>
      </c>
      <c r="D178" s="146" t="s">
        <v>942</v>
      </c>
      <c r="E178" s="146" t="s">
        <v>135</v>
      </c>
      <c r="F178" s="146" t="s">
        <v>664</v>
      </c>
      <c r="G178" s="146" t="s">
        <v>105</v>
      </c>
      <c r="H178" s="146" t="s">
        <v>206</v>
      </c>
      <c r="I178" s="147">
        <v>1082.19</v>
      </c>
      <c r="J178" s="147">
        <v>23.95</v>
      </c>
      <c r="K178" s="44" t="s">
        <v>135</v>
      </c>
      <c r="L178" s="44">
        <v>1</v>
      </c>
      <c r="M178" s="44">
        <v>1</v>
      </c>
      <c r="N178" s="44" t="s">
        <v>135</v>
      </c>
      <c r="O178" s="44">
        <v>142</v>
      </c>
      <c r="P178" s="48">
        <v>0.04</v>
      </c>
      <c r="Q178" s="48">
        <v>23.95</v>
      </c>
      <c r="R178" s="49">
        <f t="shared" si="58"/>
        <v>23.99</v>
      </c>
      <c r="S178" s="201">
        <f t="shared" si="59"/>
        <v>1058.2</v>
      </c>
      <c r="T178" s="133">
        <v>1082.19</v>
      </c>
      <c r="U178" s="42">
        <f t="shared" si="56"/>
        <v>97.3971</v>
      </c>
      <c r="V178" s="44">
        <v>1</v>
      </c>
      <c r="W178" s="44">
        <v>1</v>
      </c>
      <c r="X178" s="46">
        <v>12</v>
      </c>
      <c r="Y178" s="42">
        <f t="shared" si="60"/>
        <v>0.48</v>
      </c>
      <c r="Z178" s="42">
        <f t="shared" si="61"/>
        <v>287.4</v>
      </c>
      <c r="AA178" s="42">
        <f t="shared" si="62"/>
        <v>287.88</v>
      </c>
      <c r="AB178" s="42">
        <f t="shared" si="63"/>
        <v>12698.400000000001</v>
      </c>
      <c r="AC178" s="42">
        <f t="shared" si="57"/>
        <v>1168.7651999999998</v>
      </c>
      <c r="AD178" s="42">
        <f t="shared" si="64"/>
        <v>12986.28</v>
      </c>
      <c r="AE178" s="46">
        <v>15</v>
      </c>
      <c r="AF178" s="228" t="s">
        <v>105</v>
      </c>
      <c r="AG178" s="144" t="s">
        <v>115</v>
      </c>
    </row>
    <row r="179" spans="1:33" s="24" customFormat="1" ht="24.75" customHeight="1">
      <c r="A179" s="146" t="s">
        <v>378</v>
      </c>
      <c r="B179" s="146" t="s">
        <v>379</v>
      </c>
      <c r="C179" s="146" t="s">
        <v>943</v>
      </c>
      <c r="D179" s="146" t="s">
        <v>944</v>
      </c>
      <c r="E179" s="146" t="s">
        <v>135</v>
      </c>
      <c r="F179" s="146" t="s">
        <v>664</v>
      </c>
      <c r="G179" s="146" t="s">
        <v>105</v>
      </c>
      <c r="H179" s="146" t="s">
        <v>221</v>
      </c>
      <c r="I179" s="147">
        <v>1123.13</v>
      </c>
      <c r="J179" s="147">
        <v>23.95</v>
      </c>
      <c r="K179" s="44" t="s">
        <v>135</v>
      </c>
      <c r="L179" s="44">
        <v>1</v>
      </c>
      <c r="M179" s="44">
        <v>1</v>
      </c>
      <c r="N179" s="44" t="s">
        <v>135</v>
      </c>
      <c r="O179" s="44">
        <v>143</v>
      </c>
      <c r="P179" s="48">
        <v>0.04</v>
      </c>
      <c r="Q179" s="48">
        <v>23.95</v>
      </c>
      <c r="R179" s="49">
        <f t="shared" si="58"/>
        <v>23.99</v>
      </c>
      <c r="S179" s="201">
        <f t="shared" si="59"/>
        <v>1099.14</v>
      </c>
      <c r="T179" s="133">
        <v>1123.13</v>
      </c>
      <c r="U179" s="42">
        <f t="shared" si="56"/>
        <v>101.08170000000001</v>
      </c>
      <c r="V179" s="44">
        <v>1</v>
      </c>
      <c r="W179" s="44">
        <v>1</v>
      </c>
      <c r="X179" s="46">
        <v>12</v>
      </c>
      <c r="Y179" s="42">
        <f t="shared" si="60"/>
        <v>0.48</v>
      </c>
      <c r="Z179" s="42">
        <f t="shared" si="61"/>
        <v>287.4</v>
      </c>
      <c r="AA179" s="42">
        <f t="shared" si="62"/>
        <v>287.88</v>
      </c>
      <c r="AB179" s="42">
        <f t="shared" si="63"/>
        <v>13189.68</v>
      </c>
      <c r="AC179" s="42">
        <f t="shared" si="57"/>
        <v>1212.9804000000001</v>
      </c>
      <c r="AD179" s="42">
        <f t="shared" si="64"/>
        <v>13477.560000000001</v>
      </c>
      <c r="AE179" s="46">
        <v>16</v>
      </c>
      <c r="AF179" s="228" t="s">
        <v>105</v>
      </c>
      <c r="AG179" s="144" t="s">
        <v>140</v>
      </c>
    </row>
    <row r="180" spans="1:33" s="24" customFormat="1" ht="24.75" customHeight="1">
      <c r="A180" s="146" t="s">
        <v>380</v>
      </c>
      <c r="B180" s="146" t="s">
        <v>381</v>
      </c>
      <c r="C180" s="146" t="s">
        <v>786</v>
      </c>
      <c r="D180" s="146" t="s">
        <v>945</v>
      </c>
      <c r="E180" s="146" t="s">
        <v>135</v>
      </c>
      <c r="F180" s="146" t="s">
        <v>664</v>
      </c>
      <c r="G180" s="146" t="s">
        <v>105</v>
      </c>
      <c r="H180" s="146" t="s">
        <v>209</v>
      </c>
      <c r="I180" s="147">
        <v>1079.08</v>
      </c>
      <c r="J180" s="147">
        <v>23.95</v>
      </c>
      <c r="K180" s="44" t="s">
        <v>135</v>
      </c>
      <c r="L180" s="44">
        <v>1</v>
      </c>
      <c r="M180" s="44">
        <v>1</v>
      </c>
      <c r="N180" s="44" t="s">
        <v>135</v>
      </c>
      <c r="O180" s="44">
        <v>144</v>
      </c>
      <c r="P180" s="48">
        <v>0.04</v>
      </c>
      <c r="Q180" s="48">
        <v>23.95</v>
      </c>
      <c r="R180" s="49">
        <f t="shared" si="58"/>
        <v>23.99</v>
      </c>
      <c r="S180" s="201">
        <f t="shared" si="59"/>
        <v>1055.09</v>
      </c>
      <c r="T180" s="133">
        <v>1079.08</v>
      </c>
      <c r="U180" s="42">
        <f t="shared" si="56"/>
        <v>97.1172</v>
      </c>
      <c r="V180" s="44">
        <v>1</v>
      </c>
      <c r="W180" s="44">
        <v>1</v>
      </c>
      <c r="X180" s="46">
        <v>12</v>
      </c>
      <c r="Y180" s="42">
        <f t="shared" si="60"/>
        <v>0.48</v>
      </c>
      <c r="Z180" s="42">
        <f t="shared" si="61"/>
        <v>287.4</v>
      </c>
      <c r="AA180" s="42">
        <f t="shared" si="62"/>
        <v>287.88</v>
      </c>
      <c r="AB180" s="42">
        <f t="shared" si="63"/>
        <v>12661.079999999998</v>
      </c>
      <c r="AC180" s="42">
        <f t="shared" si="57"/>
        <v>1165.4063999999998</v>
      </c>
      <c r="AD180" s="42">
        <f t="shared" si="64"/>
        <v>12948.96</v>
      </c>
      <c r="AE180" s="46">
        <v>17</v>
      </c>
      <c r="AF180" s="228" t="s">
        <v>105</v>
      </c>
      <c r="AG180" s="144" t="s">
        <v>142</v>
      </c>
    </row>
    <row r="181" spans="1:33" s="24" customFormat="1" ht="24.75" customHeight="1">
      <c r="A181" s="146" t="s">
        <v>384</v>
      </c>
      <c r="B181" s="146" t="s">
        <v>385</v>
      </c>
      <c r="C181" s="146" t="s">
        <v>946</v>
      </c>
      <c r="D181" s="146" t="s">
        <v>947</v>
      </c>
      <c r="E181" s="146" t="s">
        <v>135</v>
      </c>
      <c r="F181" s="146" t="s">
        <v>661</v>
      </c>
      <c r="G181" s="146" t="s">
        <v>105</v>
      </c>
      <c r="H181" s="146" t="s">
        <v>264</v>
      </c>
      <c r="I181" s="147">
        <v>1187.88</v>
      </c>
      <c r="J181" s="147">
        <v>23.95</v>
      </c>
      <c r="K181" s="44" t="s">
        <v>135</v>
      </c>
      <c r="L181" s="44">
        <v>1</v>
      </c>
      <c r="M181" s="44">
        <v>1</v>
      </c>
      <c r="N181" s="44" t="s">
        <v>135</v>
      </c>
      <c r="O181" s="44">
        <v>145</v>
      </c>
      <c r="P181" s="48">
        <v>0.04</v>
      </c>
      <c r="Q181" s="48">
        <v>23.95</v>
      </c>
      <c r="R181" s="49">
        <f t="shared" si="58"/>
        <v>23.99</v>
      </c>
      <c r="S181" s="201">
        <f t="shared" si="59"/>
        <v>1163.89</v>
      </c>
      <c r="T181" s="133">
        <v>1187.88</v>
      </c>
      <c r="U181" s="42">
        <f t="shared" si="56"/>
        <v>106.90920000000001</v>
      </c>
      <c r="V181" s="44">
        <v>1</v>
      </c>
      <c r="W181" s="44">
        <v>1</v>
      </c>
      <c r="X181" s="46">
        <v>12</v>
      </c>
      <c r="Y181" s="42">
        <f t="shared" si="60"/>
        <v>0.48</v>
      </c>
      <c r="Z181" s="42">
        <f t="shared" si="61"/>
        <v>287.4</v>
      </c>
      <c r="AA181" s="42">
        <f t="shared" si="62"/>
        <v>287.88</v>
      </c>
      <c r="AB181" s="42">
        <f t="shared" si="63"/>
        <v>13966.68</v>
      </c>
      <c r="AC181" s="42">
        <f t="shared" si="57"/>
        <v>1282.9104000000002</v>
      </c>
      <c r="AD181" s="42">
        <f t="shared" si="64"/>
        <v>14254.560000000001</v>
      </c>
      <c r="AE181" s="46">
        <v>18</v>
      </c>
      <c r="AF181" s="228" t="s">
        <v>105</v>
      </c>
      <c r="AG181" s="144" t="s">
        <v>108</v>
      </c>
    </row>
    <row r="182" spans="1:33" s="24" customFormat="1" ht="24.75" customHeight="1">
      <c r="A182" s="146" t="s">
        <v>386</v>
      </c>
      <c r="B182" s="146" t="s">
        <v>387</v>
      </c>
      <c r="C182" s="146" t="s">
        <v>948</v>
      </c>
      <c r="D182" s="146" t="s">
        <v>949</v>
      </c>
      <c r="E182" s="146" t="s">
        <v>135</v>
      </c>
      <c r="F182" s="146" t="s">
        <v>664</v>
      </c>
      <c r="G182" s="146" t="s">
        <v>105</v>
      </c>
      <c r="H182" s="146" t="s">
        <v>258</v>
      </c>
      <c r="I182" s="147">
        <v>1090.14</v>
      </c>
      <c r="J182" s="147">
        <v>23.95</v>
      </c>
      <c r="K182" s="44" t="s">
        <v>135</v>
      </c>
      <c r="L182" s="44">
        <v>1</v>
      </c>
      <c r="M182" s="44">
        <v>1</v>
      </c>
      <c r="N182" s="44" t="s">
        <v>135</v>
      </c>
      <c r="O182" s="44">
        <v>146</v>
      </c>
      <c r="P182" s="48">
        <v>0.04</v>
      </c>
      <c r="Q182" s="48">
        <v>23.95</v>
      </c>
      <c r="R182" s="49">
        <f t="shared" si="58"/>
        <v>23.99</v>
      </c>
      <c r="S182" s="201">
        <f t="shared" si="59"/>
        <v>1066.15</v>
      </c>
      <c r="T182" s="133">
        <v>1090.14</v>
      </c>
      <c r="U182" s="42">
        <f t="shared" si="56"/>
        <v>98.1126</v>
      </c>
      <c r="V182" s="44">
        <v>1</v>
      </c>
      <c r="W182" s="44">
        <v>1</v>
      </c>
      <c r="X182" s="46">
        <v>12</v>
      </c>
      <c r="Y182" s="42">
        <f t="shared" si="60"/>
        <v>0.48</v>
      </c>
      <c r="Z182" s="42">
        <f t="shared" si="61"/>
        <v>287.4</v>
      </c>
      <c r="AA182" s="42">
        <f t="shared" si="62"/>
        <v>287.88</v>
      </c>
      <c r="AB182" s="42">
        <f t="shared" si="63"/>
        <v>12793.800000000001</v>
      </c>
      <c r="AC182" s="42">
        <f t="shared" si="57"/>
        <v>1177.3512</v>
      </c>
      <c r="AD182" s="42">
        <f t="shared" si="64"/>
        <v>13081.68</v>
      </c>
      <c r="AE182" s="46">
        <v>19</v>
      </c>
      <c r="AF182" s="228" t="s">
        <v>105</v>
      </c>
      <c r="AG182" s="144" t="s">
        <v>143</v>
      </c>
    </row>
    <row r="183" spans="1:33" s="24" customFormat="1" ht="24.75" customHeight="1">
      <c r="A183" s="146" t="s">
        <v>388</v>
      </c>
      <c r="B183" s="146" t="s">
        <v>389</v>
      </c>
      <c r="C183" s="146" t="s">
        <v>675</v>
      </c>
      <c r="D183" s="146" t="s">
        <v>955</v>
      </c>
      <c r="E183" s="146" t="s">
        <v>135</v>
      </c>
      <c r="F183" s="146" t="s">
        <v>664</v>
      </c>
      <c r="G183" s="146" t="s">
        <v>105</v>
      </c>
      <c r="H183" s="146" t="s">
        <v>245</v>
      </c>
      <c r="I183" s="147">
        <v>1082.19</v>
      </c>
      <c r="J183" s="147">
        <v>23.95</v>
      </c>
      <c r="K183" s="44" t="s">
        <v>135</v>
      </c>
      <c r="L183" s="44">
        <v>1</v>
      </c>
      <c r="M183" s="44">
        <v>1</v>
      </c>
      <c r="N183" s="44" t="s">
        <v>135</v>
      </c>
      <c r="O183" s="44">
        <v>147</v>
      </c>
      <c r="P183" s="48">
        <v>0.04</v>
      </c>
      <c r="Q183" s="48">
        <v>23.95</v>
      </c>
      <c r="R183" s="49">
        <f t="shared" si="58"/>
        <v>23.99</v>
      </c>
      <c r="S183" s="201">
        <f t="shared" si="59"/>
        <v>1058.2</v>
      </c>
      <c r="T183" s="133">
        <v>1082.19</v>
      </c>
      <c r="U183" s="42">
        <f t="shared" si="56"/>
        <v>97.3971</v>
      </c>
      <c r="V183" s="44">
        <v>1</v>
      </c>
      <c r="W183" s="44">
        <v>1</v>
      </c>
      <c r="X183" s="46">
        <v>12</v>
      </c>
      <c r="Y183" s="42">
        <f>(P183*X183)</f>
        <v>0.48</v>
      </c>
      <c r="Z183" s="42">
        <f t="shared" si="61"/>
        <v>287.4</v>
      </c>
      <c r="AA183" s="42">
        <f t="shared" si="62"/>
        <v>287.88</v>
      </c>
      <c r="AB183" s="42">
        <f t="shared" si="63"/>
        <v>12698.400000000001</v>
      </c>
      <c r="AC183" s="42">
        <f t="shared" si="57"/>
        <v>1168.7651999999998</v>
      </c>
      <c r="AD183" s="42">
        <f t="shared" si="64"/>
        <v>12986.28</v>
      </c>
      <c r="AE183" s="46">
        <v>20</v>
      </c>
      <c r="AF183" s="228" t="s">
        <v>105</v>
      </c>
      <c r="AG183" s="144" t="s">
        <v>144</v>
      </c>
    </row>
    <row r="184" spans="1:33" s="24" customFormat="1" ht="24.75" customHeight="1">
      <c r="A184" s="146" t="s">
        <v>390</v>
      </c>
      <c r="B184" s="146" t="s">
        <v>391</v>
      </c>
      <c r="C184" s="146" t="s">
        <v>675</v>
      </c>
      <c r="D184" s="146" t="s">
        <v>939</v>
      </c>
      <c r="E184" s="146" t="s">
        <v>135</v>
      </c>
      <c r="F184" s="146" t="s">
        <v>664</v>
      </c>
      <c r="G184" s="146" t="s">
        <v>105</v>
      </c>
      <c r="H184" s="146" t="s">
        <v>221</v>
      </c>
      <c r="I184" s="147">
        <v>1648.5</v>
      </c>
      <c r="J184" s="147">
        <v>23.95</v>
      </c>
      <c r="K184" s="44" t="s">
        <v>135</v>
      </c>
      <c r="L184" s="44">
        <v>1</v>
      </c>
      <c r="M184" s="44">
        <v>1</v>
      </c>
      <c r="N184" s="44" t="s">
        <v>135</v>
      </c>
      <c r="O184" s="44">
        <v>148</v>
      </c>
      <c r="P184" s="48">
        <v>0.04</v>
      </c>
      <c r="Q184" s="48">
        <v>23.95</v>
      </c>
      <c r="R184" s="49">
        <f>SUM(P184:Q184)</f>
        <v>23.99</v>
      </c>
      <c r="S184" s="201">
        <f>(T184-R184)</f>
        <v>1624.51</v>
      </c>
      <c r="T184" s="133">
        <v>1648.5</v>
      </c>
      <c r="U184" s="42">
        <f t="shared" si="56"/>
        <v>148.36499999999998</v>
      </c>
      <c r="V184" s="44">
        <v>1</v>
      </c>
      <c r="W184" s="44">
        <v>1</v>
      </c>
      <c r="X184" s="46">
        <v>12</v>
      </c>
      <c r="Y184" s="42">
        <f>(P184*X184)</f>
        <v>0.48</v>
      </c>
      <c r="Z184" s="42">
        <f>(Q184*X184)</f>
        <v>287.4</v>
      </c>
      <c r="AA184" s="42">
        <f>(R184*X184)</f>
        <v>287.88</v>
      </c>
      <c r="AB184" s="42">
        <f>(S184*X184)</f>
        <v>19494.12</v>
      </c>
      <c r="AC184" s="42">
        <f t="shared" si="57"/>
        <v>1780.3799999999997</v>
      </c>
      <c r="AD184" s="42">
        <f>(T184*X184)</f>
        <v>19782</v>
      </c>
      <c r="AE184" s="46">
        <v>21</v>
      </c>
      <c r="AF184" s="228" t="s">
        <v>105</v>
      </c>
      <c r="AG184" s="144" t="s">
        <v>604</v>
      </c>
    </row>
    <row r="185" spans="1:33" s="24" customFormat="1" ht="24.75" customHeight="1">
      <c r="A185" s="146" t="s">
        <v>950</v>
      </c>
      <c r="B185" s="152" t="s">
        <v>951</v>
      </c>
      <c r="C185" s="146" t="s">
        <v>952</v>
      </c>
      <c r="D185" s="146" t="s">
        <v>953</v>
      </c>
      <c r="E185" s="146" t="s">
        <v>135</v>
      </c>
      <c r="F185" s="146" t="s">
        <v>664</v>
      </c>
      <c r="G185" s="146" t="s">
        <v>954</v>
      </c>
      <c r="H185" s="146" t="s">
        <v>209</v>
      </c>
      <c r="I185" s="147">
        <v>1653.28</v>
      </c>
      <c r="J185" s="147">
        <v>38.51</v>
      </c>
      <c r="K185" s="44" t="s">
        <v>135</v>
      </c>
      <c r="L185" s="44">
        <v>1</v>
      </c>
      <c r="M185" s="44"/>
      <c r="N185" s="44" t="s">
        <v>135</v>
      </c>
      <c r="O185" s="44">
        <v>149</v>
      </c>
      <c r="P185" s="48"/>
      <c r="Q185" s="48"/>
      <c r="R185" s="49"/>
      <c r="S185" s="201"/>
      <c r="T185" s="216"/>
      <c r="U185" s="42"/>
      <c r="V185" s="44">
        <v>1</v>
      </c>
      <c r="W185" s="44"/>
      <c r="X185" s="46">
        <v>12</v>
      </c>
      <c r="Y185" s="42"/>
      <c r="Z185" s="42"/>
      <c r="AA185" s="42"/>
      <c r="AB185" s="42"/>
      <c r="AC185" s="42"/>
      <c r="AD185" s="42"/>
      <c r="AE185" s="46"/>
      <c r="AF185" s="228"/>
      <c r="AG185" s="144" t="s">
        <v>93</v>
      </c>
    </row>
    <row r="186" spans="2:33" s="24" customFormat="1" ht="24.75" customHeight="1">
      <c r="B186" s="136" t="s">
        <v>352</v>
      </c>
      <c r="D186" s="58" t="s">
        <v>136</v>
      </c>
      <c r="K186" s="44" t="s">
        <v>135</v>
      </c>
      <c r="L186" s="44">
        <v>1</v>
      </c>
      <c r="M186" s="44"/>
      <c r="N186" s="44" t="s">
        <v>135</v>
      </c>
      <c r="O186" s="44">
        <v>150</v>
      </c>
      <c r="P186" s="48"/>
      <c r="Q186" s="48"/>
      <c r="R186" s="49"/>
      <c r="S186" s="201"/>
      <c r="T186" s="133"/>
      <c r="U186" s="42"/>
      <c r="V186" s="44">
        <v>1</v>
      </c>
      <c r="W186" s="44"/>
      <c r="X186" s="46">
        <v>12</v>
      </c>
      <c r="Y186" s="42"/>
      <c r="Z186" s="42"/>
      <c r="AA186" s="42"/>
      <c r="AB186" s="42"/>
      <c r="AC186" s="42"/>
      <c r="AD186" s="42"/>
      <c r="AE186" s="46"/>
      <c r="AF186" s="228"/>
      <c r="AG186" s="144" t="s">
        <v>93</v>
      </c>
    </row>
    <row r="187" spans="2:33" s="24" customFormat="1" ht="24.75" customHeight="1">
      <c r="B187" s="136" t="s">
        <v>383</v>
      </c>
      <c r="K187" s="44" t="s">
        <v>135</v>
      </c>
      <c r="L187" s="44">
        <v>1</v>
      </c>
      <c r="M187" s="44"/>
      <c r="N187" s="44" t="s">
        <v>135</v>
      </c>
      <c r="O187" s="44">
        <v>151</v>
      </c>
      <c r="P187" s="48"/>
      <c r="Q187" s="48"/>
      <c r="R187" s="49"/>
      <c r="S187" s="201"/>
      <c r="T187" s="133"/>
      <c r="U187" s="42"/>
      <c r="V187" s="44">
        <v>1</v>
      </c>
      <c r="W187" s="44"/>
      <c r="X187" s="46">
        <v>12</v>
      </c>
      <c r="Y187" s="42"/>
      <c r="Z187" s="42"/>
      <c r="AA187" s="42"/>
      <c r="AB187" s="42"/>
      <c r="AC187" s="42"/>
      <c r="AD187" s="42"/>
      <c r="AE187" s="46"/>
      <c r="AF187" s="228"/>
      <c r="AG187" s="144" t="s">
        <v>93</v>
      </c>
    </row>
    <row r="188" spans="2:33" s="24" customFormat="1" ht="24.75" customHeight="1">
      <c r="B188" s="240" t="s">
        <v>394</v>
      </c>
      <c r="K188" s="44" t="s">
        <v>135</v>
      </c>
      <c r="L188" s="44">
        <v>1</v>
      </c>
      <c r="M188" s="44"/>
      <c r="N188" s="44" t="s">
        <v>135</v>
      </c>
      <c r="O188" s="44">
        <v>152</v>
      </c>
      <c r="P188" s="48"/>
      <c r="Q188" s="48"/>
      <c r="R188" s="49"/>
      <c r="S188" s="201"/>
      <c r="T188" s="133"/>
      <c r="U188" s="42"/>
      <c r="V188" s="44">
        <v>1</v>
      </c>
      <c r="W188" s="44"/>
      <c r="X188" s="46">
        <v>12</v>
      </c>
      <c r="Y188" s="42"/>
      <c r="Z188" s="42"/>
      <c r="AA188" s="42"/>
      <c r="AB188" s="42"/>
      <c r="AC188" s="42"/>
      <c r="AD188" s="42"/>
      <c r="AE188" s="46"/>
      <c r="AF188" s="228"/>
      <c r="AG188" s="144" t="s">
        <v>93</v>
      </c>
    </row>
    <row r="189" spans="2:33" s="24" customFormat="1" ht="24" customHeight="1">
      <c r="B189" s="240" t="s">
        <v>395</v>
      </c>
      <c r="K189" s="44" t="s">
        <v>135</v>
      </c>
      <c r="L189" s="44">
        <v>1</v>
      </c>
      <c r="M189" s="44"/>
      <c r="N189" s="44" t="s">
        <v>135</v>
      </c>
      <c r="O189" s="44">
        <v>153</v>
      </c>
      <c r="P189" s="48"/>
      <c r="Q189" s="48"/>
      <c r="R189" s="49"/>
      <c r="S189" s="201"/>
      <c r="T189" s="133"/>
      <c r="U189" s="42"/>
      <c r="V189" s="44">
        <v>1</v>
      </c>
      <c r="W189" s="44"/>
      <c r="X189" s="46">
        <v>12</v>
      </c>
      <c r="Y189" s="42"/>
      <c r="Z189" s="42"/>
      <c r="AA189" s="42"/>
      <c r="AB189" s="42"/>
      <c r="AC189" s="42"/>
      <c r="AD189" s="42"/>
      <c r="AE189" s="46"/>
      <c r="AF189" s="228"/>
      <c r="AG189" s="144" t="s">
        <v>93</v>
      </c>
    </row>
    <row r="190" spans="7:33" s="145" customFormat="1" ht="22.5" customHeight="1">
      <c r="G190" s="253"/>
      <c r="I190" s="254">
        <f>SUM(I164:I189)</f>
        <v>25543.6</v>
      </c>
      <c r="K190" s="255" t="s">
        <v>135</v>
      </c>
      <c r="L190" s="255">
        <f>SUM(L164:L189)</f>
        <v>26</v>
      </c>
      <c r="M190" s="255">
        <f>SUM(M164:M189)</f>
        <v>21</v>
      </c>
      <c r="N190" s="255" t="s">
        <v>135</v>
      </c>
      <c r="O190" s="255"/>
      <c r="P190" s="225">
        <f aca="true" t="shared" si="65" ref="P190:W190">SUM(P164:P189)</f>
        <v>0.8400000000000002</v>
      </c>
      <c r="Q190" s="225">
        <f t="shared" si="65"/>
        <v>502.9499999999998</v>
      </c>
      <c r="R190" s="225">
        <f t="shared" si="65"/>
        <v>503.79000000000013</v>
      </c>
      <c r="S190" s="256">
        <f t="shared" si="65"/>
        <v>23386.530000000002</v>
      </c>
      <c r="T190" s="225">
        <f t="shared" si="65"/>
        <v>23890.32</v>
      </c>
      <c r="U190" s="225">
        <f t="shared" si="65"/>
        <v>2150.1287999999995</v>
      </c>
      <c r="V190" s="257">
        <f t="shared" si="65"/>
        <v>26</v>
      </c>
      <c r="W190" s="257">
        <f t="shared" si="65"/>
        <v>21</v>
      </c>
      <c r="X190" s="257">
        <v>12</v>
      </c>
      <c r="Y190" s="245">
        <f>(P190*X190)</f>
        <v>10.080000000000002</v>
      </c>
      <c r="Z190" s="245">
        <f>(Q190*X190)</f>
        <v>6035.399999999998</v>
      </c>
      <c r="AA190" s="245">
        <f>(R190*X190)</f>
        <v>6045.480000000001</v>
      </c>
      <c r="AB190" s="245">
        <f>(S190*X190)</f>
        <v>280638.36000000004</v>
      </c>
      <c r="AC190" s="245">
        <f>(U190*X190)</f>
        <v>25801.545599999994</v>
      </c>
      <c r="AD190" s="245">
        <f>(T190*X190)</f>
        <v>286683.83999999997</v>
      </c>
      <c r="AE190" s="258">
        <v>21</v>
      </c>
      <c r="AF190" s="259"/>
      <c r="AG190" s="260"/>
    </row>
    <row r="191" spans="8:33" s="24" customFormat="1" ht="12" customHeight="1">
      <c r="H191" s="174"/>
      <c r="K191" s="44"/>
      <c r="L191" s="44"/>
      <c r="M191" s="44"/>
      <c r="N191" s="44"/>
      <c r="O191" s="44"/>
      <c r="P191" s="48"/>
      <c r="Q191" s="48"/>
      <c r="R191" s="49"/>
      <c r="S191" s="201"/>
      <c r="T191" s="49"/>
      <c r="U191" s="48"/>
      <c r="V191" s="44"/>
      <c r="W191" s="44"/>
      <c r="X191" s="46"/>
      <c r="Y191" s="42"/>
      <c r="Z191" s="42"/>
      <c r="AA191" s="42"/>
      <c r="AB191" s="42"/>
      <c r="AC191" s="42"/>
      <c r="AD191" s="42"/>
      <c r="AE191" s="46"/>
      <c r="AF191" s="228"/>
      <c r="AG191" s="144"/>
    </row>
    <row r="192" spans="1:33" s="24" customFormat="1" ht="24.75" customHeight="1">
      <c r="A192" s="146" t="s">
        <v>416</v>
      </c>
      <c r="B192" s="146" t="s">
        <v>417</v>
      </c>
      <c r="C192" s="146" t="s">
        <v>767</v>
      </c>
      <c r="D192" s="146" t="s">
        <v>963</v>
      </c>
      <c r="E192" s="146" t="s">
        <v>145</v>
      </c>
      <c r="F192" s="146" t="s">
        <v>664</v>
      </c>
      <c r="G192" s="146" t="s">
        <v>105</v>
      </c>
      <c r="H192" s="146" t="s">
        <v>264</v>
      </c>
      <c r="I192" s="147">
        <v>1125.34</v>
      </c>
      <c r="J192" s="147">
        <v>23.82</v>
      </c>
      <c r="K192" s="44" t="s">
        <v>145</v>
      </c>
      <c r="L192" s="44">
        <v>1</v>
      </c>
      <c r="M192" s="44">
        <v>1</v>
      </c>
      <c r="N192" s="44" t="s">
        <v>145</v>
      </c>
      <c r="O192" s="44">
        <v>154</v>
      </c>
      <c r="P192" s="48">
        <v>0.04</v>
      </c>
      <c r="Q192" s="48">
        <v>23.82</v>
      </c>
      <c r="R192" s="49">
        <f aca="true" t="shared" si="66" ref="R192:R202">SUM(P192:Q192)</f>
        <v>23.86</v>
      </c>
      <c r="S192" s="201">
        <f aca="true" t="shared" si="67" ref="S192:S202">(T192-R192)</f>
        <v>1101.48</v>
      </c>
      <c r="T192" s="133">
        <v>1125.34</v>
      </c>
      <c r="U192" s="42">
        <f aca="true" t="shared" si="68" ref="U192:U202">0.09*(T192)</f>
        <v>101.28059999999999</v>
      </c>
      <c r="V192" s="44">
        <v>1</v>
      </c>
      <c r="W192" s="44">
        <v>1</v>
      </c>
      <c r="X192" s="46">
        <v>12</v>
      </c>
      <c r="Y192" s="42">
        <f aca="true" t="shared" si="69" ref="Y192:Y202">(P192*X192)</f>
        <v>0.48</v>
      </c>
      <c r="Z192" s="42">
        <f aca="true" t="shared" si="70" ref="Z192:Z202">(Q192*X192)</f>
        <v>285.84000000000003</v>
      </c>
      <c r="AA192" s="42">
        <f aca="true" t="shared" si="71" ref="AA192:AA202">(R192*X192)</f>
        <v>286.32</v>
      </c>
      <c r="AB192" s="42">
        <f aca="true" t="shared" si="72" ref="AB192:AB202">(S192*X192)</f>
        <v>13217.76</v>
      </c>
      <c r="AC192" s="42">
        <f aca="true" t="shared" si="73" ref="AC192:AC202">(U192*X192)</f>
        <v>1215.3672</v>
      </c>
      <c r="AD192" s="42">
        <f aca="true" t="shared" si="74" ref="AD192:AD202">(T192*X192)</f>
        <v>13504.079999999998</v>
      </c>
      <c r="AE192" s="46">
        <v>1</v>
      </c>
      <c r="AF192" s="228" t="s">
        <v>105</v>
      </c>
      <c r="AG192" s="144" t="s">
        <v>146</v>
      </c>
    </row>
    <row r="193" spans="1:33" s="24" customFormat="1" ht="21.75" customHeight="1">
      <c r="A193" s="146" t="s">
        <v>418</v>
      </c>
      <c r="B193" s="146" t="s">
        <v>419</v>
      </c>
      <c r="C193" s="146" t="s">
        <v>730</v>
      </c>
      <c r="D193" s="146" t="s">
        <v>964</v>
      </c>
      <c r="E193" s="146" t="s">
        <v>145</v>
      </c>
      <c r="F193" s="146" t="s">
        <v>661</v>
      </c>
      <c r="G193" s="146" t="s">
        <v>105</v>
      </c>
      <c r="H193" s="146" t="s">
        <v>275</v>
      </c>
      <c r="I193" s="147">
        <v>1125.34</v>
      </c>
      <c r="J193" s="147">
        <v>23.82</v>
      </c>
      <c r="K193" s="44" t="s">
        <v>145</v>
      </c>
      <c r="L193" s="44">
        <v>1</v>
      </c>
      <c r="M193" s="44">
        <v>1</v>
      </c>
      <c r="N193" s="44" t="s">
        <v>145</v>
      </c>
      <c r="O193" s="44">
        <v>155</v>
      </c>
      <c r="P193" s="48">
        <v>0.04</v>
      </c>
      <c r="Q193" s="48">
        <v>23.82</v>
      </c>
      <c r="R193" s="49">
        <f t="shared" si="66"/>
        <v>23.86</v>
      </c>
      <c r="S193" s="201">
        <f t="shared" si="67"/>
        <v>1101.48</v>
      </c>
      <c r="T193" s="133">
        <v>1125.34</v>
      </c>
      <c r="U193" s="42">
        <f t="shared" si="68"/>
        <v>101.28059999999999</v>
      </c>
      <c r="V193" s="44">
        <v>1</v>
      </c>
      <c r="W193" s="44">
        <v>1</v>
      </c>
      <c r="X193" s="46">
        <v>12</v>
      </c>
      <c r="Y193" s="42">
        <f t="shared" si="69"/>
        <v>0.48</v>
      </c>
      <c r="Z193" s="42">
        <f t="shared" si="70"/>
        <v>285.84000000000003</v>
      </c>
      <c r="AA193" s="42">
        <f t="shared" si="71"/>
        <v>286.32</v>
      </c>
      <c r="AB193" s="42">
        <f t="shared" si="72"/>
        <v>13217.76</v>
      </c>
      <c r="AC193" s="42">
        <f t="shared" si="73"/>
        <v>1215.3672</v>
      </c>
      <c r="AD193" s="42">
        <f t="shared" si="74"/>
        <v>13504.079999999998</v>
      </c>
      <c r="AE193" s="46">
        <v>2</v>
      </c>
      <c r="AF193" s="228" t="s">
        <v>105</v>
      </c>
      <c r="AG193" s="144" t="s">
        <v>150</v>
      </c>
    </row>
    <row r="194" spans="1:33" s="24" customFormat="1" ht="24.75" customHeight="1">
      <c r="A194" s="146" t="s">
        <v>420</v>
      </c>
      <c r="B194" s="146" t="s">
        <v>421</v>
      </c>
      <c r="C194" s="146" t="s">
        <v>685</v>
      </c>
      <c r="D194" s="146" t="s">
        <v>965</v>
      </c>
      <c r="E194" s="146" t="s">
        <v>145</v>
      </c>
      <c r="F194" s="146" t="s">
        <v>661</v>
      </c>
      <c r="G194" s="146" t="s">
        <v>105</v>
      </c>
      <c r="H194" s="146" t="s">
        <v>206</v>
      </c>
      <c r="I194" s="147">
        <v>1120.47</v>
      </c>
      <c r="J194" s="147">
        <v>23.82</v>
      </c>
      <c r="K194" s="44" t="s">
        <v>145</v>
      </c>
      <c r="L194" s="44">
        <v>1</v>
      </c>
      <c r="M194" s="44">
        <v>1</v>
      </c>
      <c r="N194" s="44" t="s">
        <v>145</v>
      </c>
      <c r="O194" s="44">
        <v>156</v>
      </c>
      <c r="P194" s="48">
        <v>0.04</v>
      </c>
      <c r="Q194" s="48">
        <v>23.82</v>
      </c>
      <c r="R194" s="49">
        <f t="shared" si="66"/>
        <v>23.86</v>
      </c>
      <c r="S194" s="201">
        <f t="shared" si="67"/>
        <v>1096.6100000000001</v>
      </c>
      <c r="T194" s="133">
        <v>1120.47</v>
      </c>
      <c r="U194" s="42">
        <f t="shared" si="68"/>
        <v>100.8423</v>
      </c>
      <c r="V194" s="44">
        <v>1</v>
      </c>
      <c r="W194" s="44">
        <v>1</v>
      </c>
      <c r="X194" s="46">
        <v>12</v>
      </c>
      <c r="Y194" s="42">
        <f t="shared" si="69"/>
        <v>0.48</v>
      </c>
      <c r="Z194" s="42">
        <f t="shared" si="70"/>
        <v>285.84000000000003</v>
      </c>
      <c r="AA194" s="42">
        <f t="shared" si="71"/>
        <v>286.32</v>
      </c>
      <c r="AB194" s="42">
        <f t="shared" si="72"/>
        <v>13159.320000000002</v>
      </c>
      <c r="AC194" s="42">
        <f t="shared" si="73"/>
        <v>1210.1075999999998</v>
      </c>
      <c r="AD194" s="42">
        <f t="shared" si="74"/>
        <v>13445.64</v>
      </c>
      <c r="AE194" s="46">
        <v>3</v>
      </c>
      <c r="AF194" s="228" t="s">
        <v>105</v>
      </c>
      <c r="AG194" s="144" t="s">
        <v>118</v>
      </c>
    </row>
    <row r="195" spans="1:33" s="24" customFormat="1" ht="24.75" customHeight="1">
      <c r="A195" s="146" t="s">
        <v>422</v>
      </c>
      <c r="B195" s="146" t="s">
        <v>423</v>
      </c>
      <c r="C195" s="146" t="s">
        <v>966</v>
      </c>
      <c r="D195" s="146" t="s">
        <v>967</v>
      </c>
      <c r="E195" s="146" t="s">
        <v>145</v>
      </c>
      <c r="F195" s="146" t="s">
        <v>664</v>
      </c>
      <c r="G195" s="146" t="s">
        <v>105</v>
      </c>
      <c r="H195" s="146" t="s">
        <v>370</v>
      </c>
      <c r="I195" s="147">
        <v>1121.97</v>
      </c>
      <c r="J195" s="147">
        <v>23.82</v>
      </c>
      <c r="K195" s="44" t="s">
        <v>145</v>
      </c>
      <c r="L195" s="44">
        <v>1</v>
      </c>
      <c r="M195" s="44">
        <v>1</v>
      </c>
      <c r="N195" s="44" t="s">
        <v>145</v>
      </c>
      <c r="O195" s="44">
        <v>157</v>
      </c>
      <c r="P195" s="48">
        <v>0.04</v>
      </c>
      <c r="Q195" s="48">
        <v>23.82</v>
      </c>
      <c r="R195" s="49">
        <f t="shared" si="66"/>
        <v>23.86</v>
      </c>
      <c r="S195" s="201">
        <f t="shared" si="67"/>
        <v>1098.1100000000001</v>
      </c>
      <c r="T195" s="133">
        <v>1121.97</v>
      </c>
      <c r="U195" s="42">
        <f t="shared" si="68"/>
        <v>100.9773</v>
      </c>
      <c r="V195" s="44">
        <v>1</v>
      </c>
      <c r="W195" s="44">
        <v>1</v>
      </c>
      <c r="X195" s="46">
        <v>12</v>
      </c>
      <c r="Y195" s="42">
        <f t="shared" si="69"/>
        <v>0.48</v>
      </c>
      <c r="Z195" s="42">
        <f t="shared" si="70"/>
        <v>285.84000000000003</v>
      </c>
      <c r="AA195" s="42">
        <f t="shared" si="71"/>
        <v>286.32</v>
      </c>
      <c r="AB195" s="42">
        <f t="shared" si="72"/>
        <v>13177.320000000002</v>
      </c>
      <c r="AC195" s="42">
        <f t="shared" si="73"/>
        <v>1211.7276</v>
      </c>
      <c r="AD195" s="42">
        <f t="shared" si="74"/>
        <v>13463.64</v>
      </c>
      <c r="AE195" s="46">
        <v>4</v>
      </c>
      <c r="AF195" s="228" t="s">
        <v>111</v>
      </c>
      <c r="AG195" s="144" t="s">
        <v>109</v>
      </c>
    </row>
    <row r="196" spans="1:33" s="24" customFormat="1" ht="24.75" customHeight="1">
      <c r="A196" s="146" t="s">
        <v>424</v>
      </c>
      <c r="B196" s="146" t="s">
        <v>425</v>
      </c>
      <c r="C196" s="146" t="s">
        <v>968</v>
      </c>
      <c r="D196" s="146" t="s">
        <v>969</v>
      </c>
      <c r="E196" s="146" t="s">
        <v>145</v>
      </c>
      <c r="F196" s="146" t="s">
        <v>664</v>
      </c>
      <c r="G196" s="146" t="s">
        <v>105</v>
      </c>
      <c r="H196" s="146" t="s">
        <v>221</v>
      </c>
      <c r="I196" s="147">
        <v>1120.47</v>
      </c>
      <c r="J196" s="147">
        <v>23.82</v>
      </c>
      <c r="K196" s="44" t="s">
        <v>145</v>
      </c>
      <c r="L196" s="44">
        <v>1</v>
      </c>
      <c r="M196" s="44">
        <v>1</v>
      </c>
      <c r="N196" s="44" t="s">
        <v>145</v>
      </c>
      <c r="O196" s="44">
        <v>158</v>
      </c>
      <c r="P196" s="48">
        <v>0.04</v>
      </c>
      <c r="Q196" s="48">
        <v>23.82</v>
      </c>
      <c r="R196" s="49">
        <f t="shared" si="66"/>
        <v>23.86</v>
      </c>
      <c r="S196" s="201">
        <f t="shared" si="67"/>
        <v>1096.6100000000001</v>
      </c>
      <c r="T196" s="133">
        <v>1120.47</v>
      </c>
      <c r="U196" s="42">
        <f t="shared" si="68"/>
        <v>100.8423</v>
      </c>
      <c r="V196" s="44">
        <v>1</v>
      </c>
      <c r="W196" s="44">
        <v>1</v>
      </c>
      <c r="X196" s="46">
        <v>12</v>
      </c>
      <c r="Y196" s="42">
        <f t="shared" si="69"/>
        <v>0.48</v>
      </c>
      <c r="Z196" s="42">
        <f t="shared" si="70"/>
        <v>285.84000000000003</v>
      </c>
      <c r="AA196" s="42">
        <f t="shared" si="71"/>
        <v>286.32</v>
      </c>
      <c r="AB196" s="42">
        <f t="shared" si="72"/>
        <v>13159.320000000002</v>
      </c>
      <c r="AC196" s="42">
        <f t="shared" si="73"/>
        <v>1210.1075999999998</v>
      </c>
      <c r="AD196" s="42">
        <f t="shared" si="74"/>
        <v>13445.64</v>
      </c>
      <c r="AE196" s="46">
        <v>5</v>
      </c>
      <c r="AF196" s="228" t="s">
        <v>105</v>
      </c>
      <c r="AG196" s="144" t="s">
        <v>110</v>
      </c>
    </row>
    <row r="197" spans="1:33" s="24" customFormat="1" ht="24.75" customHeight="1">
      <c r="A197" s="146" t="s">
        <v>426</v>
      </c>
      <c r="B197" s="146" t="s">
        <v>427</v>
      </c>
      <c r="C197" s="146" t="s">
        <v>970</v>
      </c>
      <c r="D197" s="146" t="s">
        <v>971</v>
      </c>
      <c r="E197" s="146" t="s">
        <v>145</v>
      </c>
      <c r="F197" s="146" t="s">
        <v>661</v>
      </c>
      <c r="G197" s="146" t="s">
        <v>105</v>
      </c>
      <c r="H197" s="146" t="s">
        <v>293</v>
      </c>
      <c r="I197" s="147">
        <v>1133.9</v>
      </c>
      <c r="J197" s="147">
        <v>23.82</v>
      </c>
      <c r="K197" s="44" t="s">
        <v>145</v>
      </c>
      <c r="L197" s="44">
        <v>1</v>
      </c>
      <c r="M197" s="44">
        <v>1</v>
      </c>
      <c r="N197" s="44" t="s">
        <v>145</v>
      </c>
      <c r="O197" s="44">
        <v>159</v>
      </c>
      <c r="P197" s="48">
        <v>0.04</v>
      </c>
      <c r="Q197" s="48">
        <v>23.82</v>
      </c>
      <c r="R197" s="49">
        <f t="shared" si="66"/>
        <v>23.86</v>
      </c>
      <c r="S197" s="201">
        <f t="shared" si="67"/>
        <v>1110.0400000000002</v>
      </c>
      <c r="T197" s="133">
        <v>1133.9</v>
      </c>
      <c r="U197" s="42">
        <f t="shared" si="68"/>
        <v>102.051</v>
      </c>
      <c r="V197" s="44">
        <v>1</v>
      </c>
      <c r="W197" s="44">
        <v>1</v>
      </c>
      <c r="X197" s="46">
        <v>12</v>
      </c>
      <c r="Y197" s="42">
        <f t="shared" si="69"/>
        <v>0.48</v>
      </c>
      <c r="Z197" s="42">
        <f t="shared" si="70"/>
        <v>285.84000000000003</v>
      </c>
      <c r="AA197" s="42">
        <f t="shared" si="71"/>
        <v>286.32</v>
      </c>
      <c r="AB197" s="42">
        <f t="shared" si="72"/>
        <v>13320.480000000003</v>
      </c>
      <c r="AC197" s="42">
        <f t="shared" si="73"/>
        <v>1224.612</v>
      </c>
      <c r="AD197" s="42">
        <f t="shared" si="74"/>
        <v>13606.800000000001</v>
      </c>
      <c r="AE197" s="46">
        <v>6</v>
      </c>
      <c r="AF197" s="228" t="s">
        <v>148</v>
      </c>
      <c r="AG197" s="144" t="s">
        <v>149</v>
      </c>
    </row>
    <row r="198" spans="1:33" s="24" customFormat="1" ht="24.75" customHeight="1">
      <c r="A198" s="146" t="s">
        <v>428</v>
      </c>
      <c r="B198" s="146" t="s">
        <v>429</v>
      </c>
      <c r="C198" s="146" t="s">
        <v>972</v>
      </c>
      <c r="D198" s="146" t="s">
        <v>973</v>
      </c>
      <c r="E198" s="146" t="s">
        <v>145</v>
      </c>
      <c r="F198" s="146" t="s">
        <v>661</v>
      </c>
      <c r="G198" s="146" t="s">
        <v>105</v>
      </c>
      <c r="H198" s="146" t="s">
        <v>206</v>
      </c>
      <c r="I198" s="147">
        <v>1115.98</v>
      </c>
      <c r="J198" s="147">
        <v>23.82</v>
      </c>
      <c r="K198" s="44" t="s">
        <v>145</v>
      </c>
      <c r="L198" s="44">
        <v>1</v>
      </c>
      <c r="M198" s="44">
        <v>1</v>
      </c>
      <c r="N198" s="44" t="s">
        <v>145</v>
      </c>
      <c r="O198" s="44">
        <v>160</v>
      </c>
      <c r="P198" s="48">
        <v>0.04</v>
      </c>
      <c r="Q198" s="48">
        <v>23.82</v>
      </c>
      <c r="R198" s="49">
        <f t="shared" si="66"/>
        <v>23.86</v>
      </c>
      <c r="S198" s="201">
        <f t="shared" si="67"/>
        <v>1092.1200000000001</v>
      </c>
      <c r="T198" s="133">
        <v>1115.98</v>
      </c>
      <c r="U198" s="42">
        <f t="shared" si="68"/>
        <v>100.4382</v>
      </c>
      <c r="V198" s="44">
        <v>1</v>
      </c>
      <c r="W198" s="44">
        <v>1</v>
      </c>
      <c r="X198" s="46">
        <v>12</v>
      </c>
      <c r="Y198" s="42">
        <f t="shared" si="69"/>
        <v>0.48</v>
      </c>
      <c r="Z198" s="42">
        <f t="shared" si="70"/>
        <v>285.84000000000003</v>
      </c>
      <c r="AA198" s="42">
        <f t="shared" si="71"/>
        <v>286.32</v>
      </c>
      <c r="AB198" s="42">
        <f t="shared" si="72"/>
        <v>13105.440000000002</v>
      </c>
      <c r="AC198" s="42">
        <f t="shared" si="73"/>
        <v>1205.2584</v>
      </c>
      <c r="AD198" s="42">
        <f t="shared" si="74"/>
        <v>13391.76</v>
      </c>
      <c r="AE198" s="46">
        <v>7</v>
      </c>
      <c r="AF198" s="228" t="s">
        <v>105</v>
      </c>
      <c r="AG198" s="144" t="s">
        <v>147</v>
      </c>
    </row>
    <row r="199" spans="1:33" s="24" customFormat="1" ht="24.75" customHeight="1">
      <c r="A199" s="146" t="s">
        <v>430</v>
      </c>
      <c r="B199" s="146" t="s">
        <v>431</v>
      </c>
      <c r="C199" s="146" t="s">
        <v>974</v>
      </c>
      <c r="D199" s="146" t="s">
        <v>975</v>
      </c>
      <c r="E199" s="146" t="s">
        <v>145</v>
      </c>
      <c r="F199" s="146" t="s">
        <v>664</v>
      </c>
      <c r="G199" s="146" t="s">
        <v>105</v>
      </c>
      <c r="H199" s="146" t="s">
        <v>267</v>
      </c>
      <c r="I199" s="147">
        <v>1129.94</v>
      </c>
      <c r="J199" s="147">
        <v>23.82</v>
      </c>
      <c r="K199" s="44" t="s">
        <v>145</v>
      </c>
      <c r="L199" s="44">
        <v>1</v>
      </c>
      <c r="M199" s="44">
        <v>1</v>
      </c>
      <c r="N199" s="44" t="s">
        <v>145</v>
      </c>
      <c r="O199" s="44">
        <v>161</v>
      </c>
      <c r="P199" s="48">
        <v>0.04</v>
      </c>
      <c r="Q199" s="48">
        <v>23.82</v>
      </c>
      <c r="R199" s="49">
        <f t="shared" si="66"/>
        <v>23.86</v>
      </c>
      <c r="S199" s="201">
        <f t="shared" si="67"/>
        <v>1106.0800000000002</v>
      </c>
      <c r="T199" s="133">
        <v>1129.94</v>
      </c>
      <c r="U199" s="42">
        <f t="shared" si="68"/>
        <v>101.6946</v>
      </c>
      <c r="V199" s="44">
        <v>1</v>
      </c>
      <c r="W199" s="44">
        <v>1</v>
      </c>
      <c r="X199" s="46">
        <v>12</v>
      </c>
      <c r="Y199" s="42">
        <f t="shared" si="69"/>
        <v>0.48</v>
      </c>
      <c r="Z199" s="42">
        <f t="shared" si="70"/>
        <v>285.84000000000003</v>
      </c>
      <c r="AA199" s="42">
        <f t="shared" si="71"/>
        <v>286.32</v>
      </c>
      <c r="AB199" s="42">
        <f t="shared" si="72"/>
        <v>13272.960000000003</v>
      </c>
      <c r="AC199" s="42">
        <f t="shared" si="73"/>
        <v>1220.3352</v>
      </c>
      <c r="AD199" s="42">
        <f t="shared" si="74"/>
        <v>13559.28</v>
      </c>
      <c r="AE199" s="46">
        <v>8</v>
      </c>
      <c r="AF199" s="228" t="s">
        <v>105</v>
      </c>
      <c r="AG199" s="144" t="s">
        <v>116</v>
      </c>
    </row>
    <row r="200" spans="1:33" s="24" customFormat="1" ht="24.75" customHeight="1">
      <c r="A200" s="146" t="s">
        <v>432</v>
      </c>
      <c r="B200" s="146" t="s">
        <v>433</v>
      </c>
      <c r="C200" s="146" t="s">
        <v>976</v>
      </c>
      <c r="D200" s="146" t="s">
        <v>977</v>
      </c>
      <c r="E200" s="146" t="s">
        <v>145</v>
      </c>
      <c r="F200" s="146" t="s">
        <v>664</v>
      </c>
      <c r="G200" s="146" t="s">
        <v>105</v>
      </c>
      <c r="H200" s="146" t="s">
        <v>250</v>
      </c>
      <c r="I200" s="147">
        <v>1180.03</v>
      </c>
      <c r="J200" s="147">
        <v>23.82</v>
      </c>
      <c r="K200" s="44" t="s">
        <v>145</v>
      </c>
      <c r="L200" s="44">
        <v>1</v>
      </c>
      <c r="M200" s="44">
        <v>1</v>
      </c>
      <c r="N200" s="44" t="s">
        <v>145</v>
      </c>
      <c r="O200" s="44">
        <v>162</v>
      </c>
      <c r="P200" s="48">
        <v>0.04</v>
      </c>
      <c r="Q200" s="48">
        <v>23.82</v>
      </c>
      <c r="R200" s="49">
        <f t="shared" si="66"/>
        <v>23.86</v>
      </c>
      <c r="S200" s="201">
        <f t="shared" si="67"/>
        <v>1156.17</v>
      </c>
      <c r="T200" s="133">
        <v>1180.03</v>
      </c>
      <c r="U200" s="42">
        <f t="shared" si="68"/>
        <v>106.2027</v>
      </c>
      <c r="V200" s="44">
        <v>1</v>
      </c>
      <c r="W200" s="44">
        <v>1</v>
      </c>
      <c r="X200" s="46">
        <v>12</v>
      </c>
      <c r="Y200" s="42">
        <f t="shared" si="69"/>
        <v>0.48</v>
      </c>
      <c r="Z200" s="42">
        <f t="shared" si="70"/>
        <v>285.84000000000003</v>
      </c>
      <c r="AA200" s="42">
        <f t="shared" si="71"/>
        <v>286.32</v>
      </c>
      <c r="AB200" s="42">
        <f t="shared" si="72"/>
        <v>13874.04</v>
      </c>
      <c r="AC200" s="42">
        <f t="shared" si="73"/>
        <v>1274.4324</v>
      </c>
      <c r="AD200" s="42">
        <f t="shared" si="74"/>
        <v>14160.36</v>
      </c>
      <c r="AE200" s="46">
        <v>9</v>
      </c>
      <c r="AF200" s="228" t="s">
        <v>105</v>
      </c>
      <c r="AG200" s="144" t="s">
        <v>110</v>
      </c>
    </row>
    <row r="201" spans="1:33" s="24" customFormat="1" ht="24.75" customHeight="1">
      <c r="A201" s="146" t="s">
        <v>434</v>
      </c>
      <c r="B201" s="146" t="s">
        <v>435</v>
      </c>
      <c r="C201" s="146" t="s">
        <v>767</v>
      </c>
      <c r="D201" s="146" t="s">
        <v>978</v>
      </c>
      <c r="E201" s="146" t="s">
        <v>145</v>
      </c>
      <c r="F201" s="146" t="s">
        <v>979</v>
      </c>
      <c r="G201" s="146" t="s">
        <v>105</v>
      </c>
      <c r="H201" s="146" t="s">
        <v>293</v>
      </c>
      <c r="I201" s="147">
        <v>1079.08</v>
      </c>
      <c r="J201" s="147">
        <v>23.82</v>
      </c>
      <c r="K201" s="44" t="s">
        <v>145</v>
      </c>
      <c r="L201" s="44">
        <v>1</v>
      </c>
      <c r="M201" s="44">
        <v>1</v>
      </c>
      <c r="N201" s="44" t="s">
        <v>145</v>
      </c>
      <c r="O201" s="44">
        <v>163</v>
      </c>
      <c r="P201" s="48">
        <v>0.04</v>
      </c>
      <c r="Q201" s="48">
        <v>23.82</v>
      </c>
      <c r="R201" s="49">
        <f t="shared" si="66"/>
        <v>23.86</v>
      </c>
      <c r="S201" s="201">
        <f t="shared" si="67"/>
        <v>1055.22</v>
      </c>
      <c r="T201" s="133">
        <v>1079.08</v>
      </c>
      <c r="U201" s="42">
        <f t="shared" si="68"/>
        <v>97.1172</v>
      </c>
      <c r="V201" s="44">
        <v>1</v>
      </c>
      <c r="W201" s="44">
        <v>1</v>
      </c>
      <c r="X201" s="46">
        <v>12</v>
      </c>
      <c r="Y201" s="42">
        <f t="shared" si="69"/>
        <v>0.48</v>
      </c>
      <c r="Z201" s="42">
        <f t="shared" si="70"/>
        <v>285.84000000000003</v>
      </c>
      <c r="AA201" s="42">
        <f t="shared" si="71"/>
        <v>286.32</v>
      </c>
      <c r="AB201" s="42">
        <f t="shared" si="72"/>
        <v>12662.64</v>
      </c>
      <c r="AC201" s="42">
        <f t="shared" si="73"/>
        <v>1165.4063999999998</v>
      </c>
      <c r="AD201" s="42">
        <f t="shared" si="74"/>
        <v>12948.96</v>
      </c>
      <c r="AE201" s="46">
        <v>10</v>
      </c>
      <c r="AF201" s="228" t="s">
        <v>105</v>
      </c>
      <c r="AG201" s="144" t="s">
        <v>116</v>
      </c>
    </row>
    <row r="202" spans="1:33" s="24" customFormat="1" ht="22.5" customHeight="1">
      <c r="A202" s="79" t="s">
        <v>633</v>
      </c>
      <c r="B202" s="79" t="s">
        <v>634</v>
      </c>
      <c r="C202" s="79" t="s">
        <v>980</v>
      </c>
      <c r="D202" s="79" t="s">
        <v>981</v>
      </c>
      <c r="E202" s="79" t="s">
        <v>145</v>
      </c>
      <c r="F202" s="79" t="s">
        <v>661</v>
      </c>
      <c r="G202" s="79" t="s">
        <v>105</v>
      </c>
      <c r="H202" s="79" t="s">
        <v>375</v>
      </c>
      <c r="I202" s="78">
        <v>1078.5</v>
      </c>
      <c r="J202" s="29"/>
      <c r="K202" s="44" t="s">
        <v>145</v>
      </c>
      <c r="L202" s="44">
        <v>1</v>
      </c>
      <c r="M202" s="44">
        <v>1</v>
      </c>
      <c r="N202" s="44" t="s">
        <v>145</v>
      </c>
      <c r="O202" s="44">
        <v>164</v>
      </c>
      <c r="P202" s="48">
        <v>0.04</v>
      </c>
      <c r="Q202" s="48">
        <v>23.82</v>
      </c>
      <c r="R202" s="49">
        <f t="shared" si="66"/>
        <v>23.86</v>
      </c>
      <c r="S202" s="201">
        <f t="shared" si="67"/>
        <v>1054.64</v>
      </c>
      <c r="T202" s="133">
        <v>1078.5</v>
      </c>
      <c r="U202" s="42">
        <f t="shared" si="68"/>
        <v>97.065</v>
      </c>
      <c r="V202" s="44">
        <v>1</v>
      </c>
      <c r="W202" s="44">
        <v>1</v>
      </c>
      <c r="X202" s="46">
        <v>12</v>
      </c>
      <c r="Y202" s="42">
        <f t="shared" si="69"/>
        <v>0.48</v>
      </c>
      <c r="Z202" s="42">
        <f t="shared" si="70"/>
        <v>285.84000000000003</v>
      </c>
      <c r="AA202" s="42">
        <f t="shared" si="71"/>
        <v>286.32</v>
      </c>
      <c r="AB202" s="42">
        <f t="shared" si="72"/>
        <v>12655.68</v>
      </c>
      <c r="AC202" s="42">
        <f t="shared" si="73"/>
        <v>1164.78</v>
      </c>
      <c r="AD202" s="42">
        <f t="shared" si="74"/>
        <v>12942</v>
      </c>
      <c r="AE202" s="46">
        <v>11</v>
      </c>
      <c r="AF202" s="228" t="s">
        <v>105</v>
      </c>
      <c r="AG202" s="144" t="s">
        <v>127</v>
      </c>
    </row>
    <row r="203" spans="1:33" s="145" customFormat="1" ht="15" customHeight="1">
      <c r="A203" s="261"/>
      <c r="B203" s="261"/>
      <c r="C203" s="261"/>
      <c r="D203" s="261"/>
      <c r="E203" s="261"/>
      <c r="F203" s="261"/>
      <c r="G203" s="261"/>
      <c r="H203" s="261"/>
      <c r="I203" s="262">
        <f>SUM(I192:I202)</f>
        <v>12331.02</v>
      </c>
      <c r="J203" s="263"/>
      <c r="K203" s="255" t="s">
        <v>145</v>
      </c>
      <c r="L203" s="255">
        <f>SUM(L192:L202)</f>
        <v>11</v>
      </c>
      <c r="M203" s="255">
        <f>SUM(M192:M202)</f>
        <v>11</v>
      </c>
      <c r="N203" s="255" t="s">
        <v>145</v>
      </c>
      <c r="O203" s="255"/>
      <c r="P203" s="264">
        <f aca="true" t="shared" si="75" ref="P203:W203">SUM(P192:P202)</f>
        <v>0.43999999999999995</v>
      </c>
      <c r="Q203" s="264">
        <f t="shared" si="75"/>
        <v>262.02</v>
      </c>
      <c r="R203" s="264">
        <f t="shared" si="75"/>
        <v>262.46000000000004</v>
      </c>
      <c r="S203" s="265">
        <f t="shared" si="75"/>
        <v>12068.56</v>
      </c>
      <c r="T203" s="264">
        <f t="shared" si="75"/>
        <v>12331.02</v>
      </c>
      <c r="U203" s="264">
        <f t="shared" si="75"/>
        <v>1109.7918000000002</v>
      </c>
      <c r="V203" s="223">
        <f t="shared" si="75"/>
        <v>11</v>
      </c>
      <c r="W203" s="223">
        <f t="shared" si="75"/>
        <v>11</v>
      </c>
      <c r="X203" s="223">
        <v>12</v>
      </c>
      <c r="Y203" s="266">
        <f>(P203*X203)</f>
        <v>5.279999999999999</v>
      </c>
      <c r="Z203" s="266">
        <f>(Q203*X203)</f>
        <v>3144.24</v>
      </c>
      <c r="AA203" s="266">
        <f>(R203*X203)</f>
        <v>3149.5200000000004</v>
      </c>
      <c r="AB203" s="266">
        <f>(S203*X203)</f>
        <v>144822.72</v>
      </c>
      <c r="AC203" s="266">
        <f>(U203*X203)</f>
        <v>13317.501600000003</v>
      </c>
      <c r="AD203" s="266">
        <f>(T203*X203)</f>
        <v>147972.24</v>
      </c>
      <c r="AE203" s="255">
        <v>11</v>
      </c>
      <c r="AF203" s="259"/>
      <c r="AG203" s="260"/>
    </row>
    <row r="204" spans="1:33" s="24" customFormat="1" ht="13.5" customHeight="1">
      <c r="A204" s="79"/>
      <c r="B204" s="79"/>
      <c r="C204" s="79"/>
      <c r="D204" s="79"/>
      <c r="E204" s="79"/>
      <c r="F204" s="79"/>
      <c r="G204" s="79"/>
      <c r="H204" s="79"/>
      <c r="I204" s="78"/>
      <c r="J204" s="29"/>
      <c r="K204" s="44"/>
      <c r="L204" s="44"/>
      <c r="M204" s="44"/>
      <c r="N204" s="44"/>
      <c r="O204" s="44"/>
      <c r="P204" s="48"/>
      <c r="Q204" s="48"/>
      <c r="R204" s="49"/>
      <c r="S204" s="201"/>
      <c r="T204" s="49"/>
      <c r="U204" s="48"/>
      <c r="V204" s="44"/>
      <c r="W204" s="44"/>
      <c r="X204" s="46"/>
      <c r="Y204" s="59"/>
      <c r="Z204" s="59"/>
      <c r="AA204" s="59"/>
      <c r="AB204" s="59"/>
      <c r="AC204" s="59"/>
      <c r="AD204" s="59"/>
      <c r="AE204" s="44"/>
      <c r="AF204" s="228"/>
      <c r="AG204" s="144"/>
    </row>
    <row r="205" spans="1:33" s="45" customFormat="1" ht="24.75" customHeight="1">
      <c r="A205" s="146" t="s">
        <v>438</v>
      </c>
      <c r="B205" s="146" t="s">
        <v>439</v>
      </c>
      <c r="C205" s="146" t="s">
        <v>982</v>
      </c>
      <c r="D205" s="146" t="s">
        <v>983</v>
      </c>
      <c r="E205" s="146" t="s">
        <v>151</v>
      </c>
      <c r="F205" s="146" t="s">
        <v>664</v>
      </c>
      <c r="G205" s="146" t="s">
        <v>105</v>
      </c>
      <c r="H205" s="146" t="s">
        <v>250</v>
      </c>
      <c r="I205" s="147">
        <v>1122.94</v>
      </c>
      <c r="J205" s="147">
        <v>23.66</v>
      </c>
      <c r="K205" s="44" t="s">
        <v>151</v>
      </c>
      <c r="L205" s="44">
        <v>1</v>
      </c>
      <c r="M205" s="44">
        <v>1</v>
      </c>
      <c r="N205" s="44" t="s">
        <v>151</v>
      </c>
      <c r="O205" s="44">
        <v>165</v>
      </c>
      <c r="P205" s="48">
        <v>0.04</v>
      </c>
      <c r="Q205" s="48">
        <v>23.66</v>
      </c>
      <c r="R205" s="49">
        <f aca="true" t="shared" si="76" ref="R205:R212">SUM(P205:Q205)</f>
        <v>23.7</v>
      </c>
      <c r="S205" s="201">
        <f aca="true" t="shared" si="77" ref="S205:S212">(T205-R205)</f>
        <v>1099.24</v>
      </c>
      <c r="T205" s="133">
        <v>1122.94</v>
      </c>
      <c r="U205" s="42">
        <f aca="true" t="shared" si="78" ref="U205:U212">0.09*(T205)</f>
        <v>101.0646</v>
      </c>
      <c r="V205" s="44">
        <v>1</v>
      </c>
      <c r="W205" s="44">
        <v>1</v>
      </c>
      <c r="X205" s="46">
        <v>12</v>
      </c>
      <c r="Y205" s="42">
        <f aca="true" t="shared" si="79" ref="Y205:Y212">(P205*X205)</f>
        <v>0.48</v>
      </c>
      <c r="Z205" s="42">
        <f aca="true" t="shared" si="80" ref="Z205:Z212">(Q205*X205)</f>
        <v>283.92</v>
      </c>
      <c r="AA205" s="42">
        <f aca="true" t="shared" si="81" ref="AA205:AA212">(R205*X205)</f>
        <v>284.4</v>
      </c>
      <c r="AB205" s="42">
        <f aca="true" t="shared" si="82" ref="AB205:AB212">(S205*X205)</f>
        <v>13190.880000000001</v>
      </c>
      <c r="AC205" s="42">
        <f aca="true" t="shared" si="83" ref="AC205:AC212">(U205*X205)</f>
        <v>1212.7752</v>
      </c>
      <c r="AD205" s="42">
        <f aca="true" t="shared" si="84" ref="AD205:AD212">(T205*X205)</f>
        <v>13475.28</v>
      </c>
      <c r="AE205" s="46">
        <v>1</v>
      </c>
      <c r="AF205" s="228" t="s">
        <v>105</v>
      </c>
      <c r="AG205" s="144" t="s">
        <v>149</v>
      </c>
    </row>
    <row r="206" spans="1:33" s="45" customFormat="1" ht="24.75" customHeight="1">
      <c r="A206" s="146" t="s">
        <v>440</v>
      </c>
      <c r="B206" s="146" t="s">
        <v>441</v>
      </c>
      <c r="C206" s="146" t="s">
        <v>786</v>
      </c>
      <c r="D206" s="146" t="s">
        <v>984</v>
      </c>
      <c r="E206" s="146" t="s">
        <v>151</v>
      </c>
      <c r="F206" s="146" t="s">
        <v>664</v>
      </c>
      <c r="G206" s="146" t="s">
        <v>105</v>
      </c>
      <c r="H206" s="146" t="s">
        <v>242</v>
      </c>
      <c r="I206" s="147">
        <v>1120.94</v>
      </c>
      <c r="J206" s="147">
        <v>23.66</v>
      </c>
      <c r="K206" s="44" t="s">
        <v>151</v>
      </c>
      <c r="L206" s="44">
        <v>1</v>
      </c>
      <c r="M206" s="44">
        <v>1</v>
      </c>
      <c r="N206" s="44" t="s">
        <v>151</v>
      </c>
      <c r="O206" s="44">
        <v>166</v>
      </c>
      <c r="P206" s="48">
        <v>0.04</v>
      </c>
      <c r="Q206" s="48">
        <v>23.66</v>
      </c>
      <c r="R206" s="49">
        <f t="shared" si="76"/>
        <v>23.7</v>
      </c>
      <c r="S206" s="201">
        <f t="shared" si="77"/>
        <v>1097.24</v>
      </c>
      <c r="T206" s="133">
        <v>1120.94</v>
      </c>
      <c r="U206" s="42">
        <f t="shared" si="78"/>
        <v>100.8846</v>
      </c>
      <c r="V206" s="44">
        <v>1</v>
      </c>
      <c r="W206" s="44">
        <v>1</v>
      </c>
      <c r="X206" s="46">
        <v>12</v>
      </c>
      <c r="Y206" s="42">
        <f t="shared" si="79"/>
        <v>0.48</v>
      </c>
      <c r="Z206" s="42">
        <f t="shared" si="80"/>
        <v>283.92</v>
      </c>
      <c r="AA206" s="42">
        <f t="shared" si="81"/>
        <v>284.4</v>
      </c>
      <c r="AB206" s="42">
        <f t="shared" si="82"/>
        <v>13166.880000000001</v>
      </c>
      <c r="AC206" s="42">
        <f t="shared" si="83"/>
        <v>1210.6152000000002</v>
      </c>
      <c r="AD206" s="42">
        <f t="shared" si="84"/>
        <v>13451.28</v>
      </c>
      <c r="AE206" s="46">
        <v>2</v>
      </c>
      <c r="AF206" s="228" t="s">
        <v>105</v>
      </c>
      <c r="AG206" s="144" t="s">
        <v>152</v>
      </c>
    </row>
    <row r="207" spans="1:33" s="45" customFormat="1" ht="24.75" customHeight="1">
      <c r="A207" s="146" t="s">
        <v>442</v>
      </c>
      <c r="B207" s="146" t="s">
        <v>443</v>
      </c>
      <c r="C207" s="146" t="s">
        <v>786</v>
      </c>
      <c r="D207" s="146" t="s">
        <v>985</v>
      </c>
      <c r="E207" s="146" t="s">
        <v>151</v>
      </c>
      <c r="F207" s="146" t="s">
        <v>664</v>
      </c>
      <c r="G207" s="146" t="s">
        <v>105</v>
      </c>
      <c r="H207" s="146" t="s">
        <v>229</v>
      </c>
      <c r="I207" s="147">
        <v>1103.79</v>
      </c>
      <c r="J207" s="147">
        <v>23.66</v>
      </c>
      <c r="K207" s="44" t="s">
        <v>151</v>
      </c>
      <c r="L207" s="44">
        <v>1</v>
      </c>
      <c r="M207" s="44">
        <v>1</v>
      </c>
      <c r="N207" s="44" t="s">
        <v>151</v>
      </c>
      <c r="O207" s="44">
        <v>167</v>
      </c>
      <c r="P207" s="48">
        <v>0.04</v>
      </c>
      <c r="Q207" s="48">
        <v>23.66</v>
      </c>
      <c r="R207" s="49">
        <f t="shared" si="76"/>
        <v>23.7</v>
      </c>
      <c r="S207" s="201">
        <f t="shared" si="77"/>
        <v>1080.09</v>
      </c>
      <c r="T207" s="133">
        <v>1103.79</v>
      </c>
      <c r="U207" s="42">
        <f t="shared" si="78"/>
        <v>99.3411</v>
      </c>
      <c r="V207" s="44">
        <v>1</v>
      </c>
      <c r="W207" s="44">
        <v>1</v>
      </c>
      <c r="X207" s="46">
        <v>12</v>
      </c>
      <c r="Y207" s="42">
        <f t="shared" si="79"/>
        <v>0.48</v>
      </c>
      <c r="Z207" s="42">
        <f t="shared" si="80"/>
        <v>283.92</v>
      </c>
      <c r="AA207" s="42">
        <f t="shared" si="81"/>
        <v>284.4</v>
      </c>
      <c r="AB207" s="42">
        <f t="shared" si="82"/>
        <v>12961.079999999998</v>
      </c>
      <c r="AC207" s="42">
        <f t="shared" si="83"/>
        <v>1192.0932</v>
      </c>
      <c r="AD207" s="42">
        <f t="shared" si="84"/>
        <v>13245.48</v>
      </c>
      <c r="AE207" s="46">
        <v>3</v>
      </c>
      <c r="AF207" s="228" t="s">
        <v>105</v>
      </c>
      <c r="AG207" s="144" t="s">
        <v>153</v>
      </c>
    </row>
    <row r="208" spans="1:33" s="45" customFormat="1" ht="24.75" customHeight="1">
      <c r="A208" s="146" t="s">
        <v>444</v>
      </c>
      <c r="B208" s="146" t="s">
        <v>445</v>
      </c>
      <c r="C208" s="146" t="s">
        <v>986</v>
      </c>
      <c r="D208" s="146" t="s">
        <v>987</v>
      </c>
      <c r="E208" s="146" t="s">
        <v>151</v>
      </c>
      <c r="F208" s="146" t="s">
        <v>664</v>
      </c>
      <c r="G208" s="146" t="s">
        <v>105</v>
      </c>
      <c r="H208" s="146" t="s">
        <v>578</v>
      </c>
      <c r="I208" s="147">
        <v>1106.03</v>
      </c>
      <c r="J208" s="147">
        <v>23.66</v>
      </c>
      <c r="K208" s="44" t="s">
        <v>151</v>
      </c>
      <c r="L208" s="44">
        <v>1</v>
      </c>
      <c r="M208" s="44">
        <v>1</v>
      </c>
      <c r="N208" s="44" t="s">
        <v>151</v>
      </c>
      <c r="O208" s="44">
        <v>168</v>
      </c>
      <c r="P208" s="48">
        <v>0.04</v>
      </c>
      <c r="Q208" s="48">
        <v>23.66</v>
      </c>
      <c r="R208" s="49">
        <f t="shared" si="76"/>
        <v>23.7</v>
      </c>
      <c r="S208" s="201">
        <f t="shared" si="77"/>
        <v>1082.33</v>
      </c>
      <c r="T208" s="133">
        <v>1106.03</v>
      </c>
      <c r="U208" s="42">
        <f t="shared" si="78"/>
        <v>99.5427</v>
      </c>
      <c r="V208" s="44">
        <v>1</v>
      </c>
      <c r="W208" s="44">
        <v>1</v>
      </c>
      <c r="X208" s="46">
        <v>12</v>
      </c>
      <c r="Y208" s="42">
        <f t="shared" si="79"/>
        <v>0.48</v>
      </c>
      <c r="Z208" s="42">
        <f t="shared" si="80"/>
        <v>283.92</v>
      </c>
      <c r="AA208" s="42">
        <f t="shared" si="81"/>
        <v>284.4</v>
      </c>
      <c r="AB208" s="42">
        <f t="shared" si="82"/>
        <v>12987.96</v>
      </c>
      <c r="AC208" s="42">
        <f t="shared" si="83"/>
        <v>1194.5124</v>
      </c>
      <c r="AD208" s="42">
        <f t="shared" si="84"/>
        <v>13272.36</v>
      </c>
      <c r="AE208" s="46">
        <v>4</v>
      </c>
      <c r="AF208" s="228" t="s">
        <v>105</v>
      </c>
      <c r="AG208" s="144" t="s">
        <v>110</v>
      </c>
    </row>
    <row r="209" spans="1:33" s="45" customFormat="1" ht="24.75" customHeight="1">
      <c r="A209" s="146" t="s">
        <v>446</v>
      </c>
      <c r="B209" s="146" t="s">
        <v>447</v>
      </c>
      <c r="C209" s="146" t="s">
        <v>665</v>
      </c>
      <c r="D209" s="146" t="s">
        <v>988</v>
      </c>
      <c r="E209" s="146" t="s">
        <v>151</v>
      </c>
      <c r="F209" s="146" t="s">
        <v>664</v>
      </c>
      <c r="G209" s="146" t="s">
        <v>105</v>
      </c>
      <c r="H209" s="146" t="s">
        <v>261</v>
      </c>
      <c r="I209" s="147">
        <v>1120.94</v>
      </c>
      <c r="J209" s="147">
        <v>23.66</v>
      </c>
      <c r="K209" s="44" t="s">
        <v>151</v>
      </c>
      <c r="L209" s="44">
        <v>1</v>
      </c>
      <c r="M209" s="44">
        <v>1</v>
      </c>
      <c r="N209" s="44" t="s">
        <v>151</v>
      </c>
      <c r="O209" s="44">
        <v>169</v>
      </c>
      <c r="P209" s="48">
        <v>0.04</v>
      </c>
      <c r="Q209" s="48">
        <v>23.66</v>
      </c>
      <c r="R209" s="49">
        <f t="shared" si="76"/>
        <v>23.7</v>
      </c>
      <c r="S209" s="201">
        <f t="shared" si="77"/>
        <v>1097.24</v>
      </c>
      <c r="T209" s="133">
        <v>1120.94</v>
      </c>
      <c r="U209" s="42">
        <f t="shared" si="78"/>
        <v>100.8846</v>
      </c>
      <c r="V209" s="44">
        <v>1</v>
      </c>
      <c r="W209" s="44">
        <v>1</v>
      </c>
      <c r="X209" s="46">
        <v>12</v>
      </c>
      <c r="Y209" s="42">
        <f t="shared" si="79"/>
        <v>0.48</v>
      </c>
      <c r="Z209" s="42">
        <f t="shared" si="80"/>
        <v>283.92</v>
      </c>
      <c r="AA209" s="42">
        <f t="shared" si="81"/>
        <v>284.4</v>
      </c>
      <c r="AB209" s="42">
        <f t="shared" si="82"/>
        <v>13166.880000000001</v>
      </c>
      <c r="AC209" s="42">
        <f t="shared" si="83"/>
        <v>1210.6152000000002</v>
      </c>
      <c r="AD209" s="42">
        <f t="shared" si="84"/>
        <v>13451.28</v>
      </c>
      <c r="AE209" s="46">
        <v>5</v>
      </c>
      <c r="AF209" s="228" t="s">
        <v>105</v>
      </c>
      <c r="AG209" s="144" t="s">
        <v>152</v>
      </c>
    </row>
    <row r="210" spans="1:33" s="45" customFormat="1" ht="24.75" customHeight="1">
      <c r="A210" s="146" t="s">
        <v>448</v>
      </c>
      <c r="B210" s="146" t="s">
        <v>449</v>
      </c>
      <c r="C210" s="146" t="s">
        <v>989</v>
      </c>
      <c r="D210" s="146" t="s">
        <v>990</v>
      </c>
      <c r="E210" s="146" t="s">
        <v>151</v>
      </c>
      <c r="F210" s="146" t="s">
        <v>664</v>
      </c>
      <c r="G210" s="146" t="s">
        <v>105</v>
      </c>
      <c r="H210" s="146" t="s">
        <v>215</v>
      </c>
      <c r="I210" s="147">
        <v>1111.38</v>
      </c>
      <c r="J210" s="147">
        <v>23.66</v>
      </c>
      <c r="K210" s="44" t="s">
        <v>151</v>
      </c>
      <c r="L210" s="44">
        <v>1</v>
      </c>
      <c r="M210" s="44">
        <v>1</v>
      </c>
      <c r="N210" s="44" t="s">
        <v>151</v>
      </c>
      <c r="O210" s="44">
        <v>170</v>
      </c>
      <c r="P210" s="48">
        <v>0.04</v>
      </c>
      <c r="Q210" s="48">
        <v>23.66</v>
      </c>
      <c r="R210" s="49">
        <f t="shared" si="76"/>
        <v>23.7</v>
      </c>
      <c r="S210" s="201">
        <f t="shared" si="77"/>
        <v>1087.68</v>
      </c>
      <c r="T210" s="133">
        <v>1111.38</v>
      </c>
      <c r="U210" s="42">
        <f t="shared" si="78"/>
        <v>100.02420000000001</v>
      </c>
      <c r="V210" s="44">
        <v>1</v>
      </c>
      <c r="W210" s="44">
        <v>1</v>
      </c>
      <c r="X210" s="46">
        <v>12</v>
      </c>
      <c r="Y210" s="42">
        <f t="shared" si="79"/>
        <v>0.48</v>
      </c>
      <c r="Z210" s="42">
        <f t="shared" si="80"/>
        <v>283.92</v>
      </c>
      <c r="AA210" s="42">
        <f t="shared" si="81"/>
        <v>284.4</v>
      </c>
      <c r="AB210" s="42">
        <f t="shared" si="82"/>
        <v>13052.16</v>
      </c>
      <c r="AC210" s="42">
        <f t="shared" si="83"/>
        <v>1200.2904</v>
      </c>
      <c r="AD210" s="42">
        <f t="shared" si="84"/>
        <v>13336.560000000001</v>
      </c>
      <c r="AE210" s="46">
        <v>6</v>
      </c>
      <c r="AF210" s="228" t="s">
        <v>105</v>
      </c>
      <c r="AG210" s="144" t="s">
        <v>106</v>
      </c>
    </row>
    <row r="211" spans="1:33" s="45" customFormat="1" ht="24.75" customHeight="1">
      <c r="A211" s="146" t="s">
        <v>450</v>
      </c>
      <c r="B211" s="146" t="s">
        <v>451</v>
      </c>
      <c r="C211" s="146" t="s">
        <v>991</v>
      </c>
      <c r="D211" s="146" t="s">
        <v>992</v>
      </c>
      <c r="E211" s="146" t="s">
        <v>151</v>
      </c>
      <c r="F211" s="146" t="s">
        <v>661</v>
      </c>
      <c r="G211" s="146" t="s">
        <v>111</v>
      </c>
      <c r="H211" s="146" t="s">
        <v>232</v>
      </c>
      <c r="I211" s="147">
        <v>1233.52</v>
      </c>
      <c r="J211" s="147">
        <v>23.66</v>
      </c>
      <c r="K211" s="44" t="s">
        <v>151</v>
      </c>
      <c r="L211" s="44">
        <v>1</v>
      </c>
      <c r="M211" s="44">
        <v>1</v>
      </c>
      <c r="N211" s="44" t="s">
        <v>151</v>
      </c>
      <c r="O211" s="44">
        <v>171</v>
      </c>
      <c r="P211" s="48">
        <v>0.04</v>
      </c>
      <c r="Q211" s="48">
        <v>23.66</v>
      </c>
      <c r="R211" s="49">
        <f t="shared" si="76"/>
        <v>23.7</v>
      </c>
      <c r="S211" s="201">
        <f t="shared" si="77"/>
        <v>1209.82</v>
      </c>
      <c r="T211" s="133">
        <v>1233.52</v>
      </c>
      <c r="U211" s="42">
        <f t="shared" si="78"/>
        <v>111.01679999999999</v>
      </c>
      <c r="V211" s="44">
        <v>1</v>
      </c>
      <c r="W211" s="44">
        <v>1</v>
      </c>
      <c r="X211" s="46">
        <v>12</v>
      </c>
      <c r="Y211" s="42">
        <f t="shared" si="79"/>
        <v>0.48</v>
      </c>
      <c r="Z211" s="42">
        <f t="shared" si="80"/>
        <v>283.92</v>
      </c>
      <c r="AA211" s="42">
        <f t="shared" si="81"/>
        <v>284.4</v>
      </c>
      <c r="AB211" s="42">
        <f t="shared" si="82"/>
        <v>14517.84</v>
      </c>
      <c r="AC211" s="42">
        <f t="shared" si="83"/>
        <v>1332.2015999999999</v>
      </c>
      <c r="AD211" s="42">
        <f t="shared" si="84"/>
        <v>14802.24</v>
      </c>
      <c r="AE211" s="46">
        <v>7</v>
      </c>
      <c r="AF211" s="228" t="s">
        <v>105</v>
      </c>
      <c r="AG211" s="144" t="s">
        <v>120</v>
      </c>
    </row>
    <row r="212" spans="1:33" s="45" customFormat="1" ht="24.75" customHeight="1">
      <c r="A212" s="79" t="s">
        <v>452</v>
      </c>
      <c r="B212" s="79" t="s">
        <v>453</v>
      </c>
      <c r="C212" s="79" t="s">
        <v>913</v>
      </c>
      <c r="D212" s="79" t="s">
        <v>993</v>
      </c>
      <c r="E212" s="79" t="s">
        <v>151</v>
      </c>
      <c r="F212" s="79" t="s">
        <v>664</v>
      </c>
      <c r="G212" s="79" t="s">
        <v>105</v>
      </c>
      <c r="H212" s="79" t="s">
        <v>242</v>
      </c>
      <c r="I212" s="78">
        <v>1078.5</v>
      </c>
      <c r="J212" s="29"/>
      <c r="K212" s="44" t="s">
        <v>151</v>
      </c>
      <c r="L212" s="44">
        <v>1</v>
      </c>
      <c r="M212" s="44">
        <v>1</v>
      </c>
      <c r="N212" s="44" t="s">
        <v>151</v>
      </c>
      <c r="O212" s="44">
        <v>172</v>
      </c>
      <c r="P212" s="48">
        <v>0.04</v>
      </c>
      <c r="Q212" s="48">
        <v>23.66</v>
      </c>
      <c r="R212" s="49">
        <f t="shared" si="76"/>
        <v>23.7</v>
      </c>
      <c r="S212" s="201">
        <f t="shared" si="77"/>
        <v>1054.8</v>
      </c>
      <c r="T212" s="133">
        <v>1078.5</v>
      </c>
      <c r="U212" s="42">
        <f t="shared" si="78"/>
        <v>97.065</v>
      </c>
      <c r="V212" s="44">
        <v>1</v>
      </c>
      <c r="W212" s="44">
        <v>1</v>
      </c>
      <c r="X212" s="46">
        <v>12</v>
      </c>
      <c r="Y212" s="42">
        <f t="shared" si="79"/>
        <v>0.48</v>
      </c>
      <c r="Z212" s="42">
        <f t="shared" si="80"/>
        <v>283.92</v>
      </c>
      <c r="AA212" s="42">
        <f t="shared" si="81"/>
        <v>284.4</v>
      </c>
      <c r="AB212" s="42">
        <f t="shared" si="82"/>
        <v>12657.599999999999</v>
      </c>
      <c r="AC212" s="42">
        <f t="shared" si="83"/>
        <v>1164.78</v>
      </c>
      <c r="AD212" s="42">
        <f t="shared" si="84"/>
        <v>12942</v>
      </c>
      <c r="AE212" s="46">
        <v>8</v>
      </c>
      <c r="AF212" s="228" t="s">
        <v>105</v>
      </c>
      <c r="AG212" s="144" t="s">
        <v>120</v>
      </c>
    </row>
    <row r="213" spans="9:33" s="145" customFormat="1" ht="18.75" customHeight="1">
      <c r="I213" s="176">
        <f>SUM(I205:I212)</f>
        <v>8998.039999999999</v>
      </c>
      <c r="K213" s="255" t="s">
        <v>151</v>
      </c>
      <c r="L213" s="255">
        <f>SUM(L205:L212)</f>
        <v>8</v>
      </c>
      <c r="M213" s="255">
        <f>SUM(M205:M212)</f>
        <v>8</v>
      </c>
      <c r="N213" s="255" t="s">
        <v>151</v>
      </c>
      <c r="O213" s="255"/>
      <c r="P213" s="264">
        <f aca="true" t="shared" si="85" ref="P213:W213">SUM(P205:P212)</f>
        <v>0.32</v>
      </c>
      <c r="Q213" s="264">
        <f t="shared" si="85"/>
        <v>189.28</v>
      </c>
      <c r="R213" s="267">
        <f t="shared" si="85"/>
        <v>189.59999999999997</v>
      </c>
      <c r="S213" s="265">
        <f t="shared" si="85"/>
        <v>8808.439999999999</v>
      </c>
      <c r="T213" s="267">
        <f t="shared" si="85"/>
        <v>8998.039999999999</v>
      </c>
      <c r="U213" s="267">
        <f t="shared" si="85"/>
        <v>809.8235999999999</v>
      </c>
      <c r="V213" s="255">
        <f t="shared" si="85"/>
        <v>8</v>
      </c>
      <c r="W213" s="255">
        <f t="shared" si="85"/>
        <v>8</v>
      </c>
      <c r="X213" s="268">
        <v>12</v>
      </c>
      <c r="Y213" s="266">
        <f>(P213*X213)</f>
        <v>3.84</v>
      </c>
      <c r="Z213" s="266">
        <f>(Q213*X213)</f>
        <v>2271.36</v>
      </c>
      <c r="AA213" s="266">
        <f>(R213*X213)</f>
        <v>2275.2</v>
      </c>
      <c r="AB213" s="266">
        <f>(S213*X213)</f>
        <v>105701.27999999998</v>
      </c>
      <c r="AC213" s="266">
        <f>(U213*X213)</f>
        <v>9717.8832</v>
      </c>
      <c r="AD213" s="266">
        <f>(T213*X213)</f>
        <v>107976.47999999998</v>
      </c>
      <c r="AE213" s="268">
        <v>8</v>
      </c>
      <c r="AF213" s="259"/>
      <c r="AG213" s="269"/>
    </row>
    <row r="214" spans="11:33" s="24" customFormat="1" ht="15.75" customHeight="1">
      <c r="K214" s="44"/>
      <c r="L214" s="44"/>
      <c r="M214" s="44"/>
      <c r="N214" s="44"/>
      <c r="O214" s="44"/>
      <c r="P214" s="48"/>
      <c r="Q214" s="48"/>
      <c r="R214" s="49"/>
      <c r="S214" s="201"/>
      <c r="T214" s="51"/>
      <c r="U214" s="48"/>
      <c r="V214" s="44"/>
      <c r="W214" s="44"/>
      <c r="X214" s="46"/>
      <c r="Y214" s="44"/>
      <c r="Z214" s="44"/>
      <c r="AA214" s="44"/>
      <c r="AB214" s="44"/>
      <c r="AC214" s="44"/>
      <c r="AD214" s="44"/>
      <c r="AE214" s="46"/>
      <c r="AF214" s="228"/>
      <c r="AG214" s="143"/>
    </row>
    <row r="215" spans="1:33" s="45" customFormat="1" ht="24.75" customHeight="1">
      <c r="A215" s="146" t="s">
        <v>454</v>
      </c>
      <c r="B215" s="146" t="s">
        <v>455</v>
      </c>
      <c r="C215" s="146" t="s">
        <v>994</v>
      </c>
      <c r="D215" s="146" t="s">
        <v>995</v>
      </c>
      <c r="E215" s="146" t="s">
        <v>154</v>
      </c>
      <c r="F215" s="146" t="s">
        <v>661</v>
      </c>
      <c r="G215" s="146" t="s">
        <v>105</v>
      </c>
      <c r="H215" s="146" t="s">
        <v>350</v>
      </c>
      <c r="I215" s="147">
        <v>1116.26</v>
      </c>
      <c r="J215" s="147">
        <v>23.51</v>
      </c>
      <c r="K215" s="44" t="s">
        <v>154</v>
      </c>
      <c r="L215" s="44">
        <v>1</v>
      </c>
      <c r="M215" s="44">
        <v>1</v>
      </c>
      <c r="N215" s="44" t="s">
        <v>154</v>
      </c>
      <c r="O215" s="44">
        <v>173</v>
      </c>
      <c r="P215" s="48">
        <v>0.04</v>
      </c>
      <c r="Q215" s="48">
        <v>23.51</v>
      </c>
      <c r="R215" s="49">
        <f aca="true" t="shared" si="86" ref="R215:R229">SUM(P215:Q215)</f>
        <v>23.55</v>
      </c>
      <c r="S215" s="201">
        <f aca="true" t="shared" si="87" ref="S215:S229">(T215-R215)</f>
        <v>1092.71</v>
      </c>
      <c r="T215" s="182">
        <v>1116.26</v>
      </c>
      <c r="U215" s="42">
        <f aca="true" t="shared" si="88" ref="U215:U229">0.09*(T215)</f>
        <v>100.4634</v>
      </c>
      <c r="V215" s="44">
        <v>1</v>
      </c>
      <c r="W215" s="44">
        <v>1</v>
      </c>
      <c r="X215" s="46">
        <v>12</v>
      </c>
      <c r="Y215" s="42">
        <f aca="true" t="shared" si="89" ref="Y215:Y229">(P215*X215)</f>
        <v>0.48</v>
      </c>
      <c r="Z215" s="42">
        <f aca="true" t="shared" si="90" ref="Z215:Z229">(Q215*X215)</f>
        <v>282.12</v>
      </c>
      <c r="AA215" s="42">
        <f aca="true" t="shared" si="91" ref="AA215:AA229">(R215*X215)</f>
        <v>282.6</v>
      </c>
      <c r="AB215" s="42">
        <f aca="true" t="shared" si="92" ref="AB215:AB229">(S215*X215)</f>
        <v>13112.52</v>
      </c>
      <c r="AC215" s="42">
        <f aca="true" t="shared" si="93" ref="AC215:AC229">(U215*X215)</f>
        <v>1205.5608</v>
      </c>
      <c r="AD215" s="42">
        <f aca="true" t="shared" si="94" ref="AD215:AD229">(T215*X215)</f>
        <v>13395.119999999999</v>
      </c>
      <c r="AE215" s="46">
        <v>1</v>
      </c>
      <c r="AF215" s="228" t="s">
        <v>105</v>
      </c>
      <c r="AG215" s="144" t="s">
        <v>155</v>
      </c>
    </row>
    <row r="216" spans="1:33" s="45" customFormat="1" ht="24.75" customHeight="1">
      <c r="A216" s="146" t="s">
        <v>456</v>
      </c>
      <c r="B216" s="146" t="s">
        <v>457</v>
      </c>
      <c r="C216" s="146" t="s">
        <v>767</v>
      </c>
      <c r="D216" s="146" t="s">
        <v>996</v>
      </c>
      <c r="E216" s="146" t="s">
        <v>154</v>
      </c>
      <c r="F216" s="146" t="s">
        <v>661</v>
      </c>
      <c r="G216" s="146" t="s">
        <v>105</v>
      </c>
      <c r="H216" s="146" t="s">
        <v>242</v>
      </c>
      <c r="I216" s="147">
        <v>1116.26</v>
      </c>
      <c r="J216" s="147">
        <v>23.51</v>
      </c>
      <c r="K216" s="44" t="s">
        <v>154</v>
      </c>
      <c r="L216" s="44">
        <v>1</v>
      </c>
      <c r="M216" s="44">
        <v>1</v>
      </c>
      <c r="N216" s="44" t="s">
        <v>154</v>
      </c>
      <c r="O216" s="44">
        <v>174</v>
      </c>
      <c r="P216" s="48">
        <v>0.04</v>
      </c>
      <c r="Q216" s="48">
        <v>23.51</v>
      </c>
      <c r="R216" s="49">
        <f t="shared" si="86"/>
        <v>23.55</v>
      </c>
      <c r="S216" s="201">
        <f t="shared" si="87"/>
        <v>1092.71</v>
      </c>
      <c r="T216" s="133">
        <v>1116.26</v>
      </c>
      <c r="U216" s="42">
        <f t="shared" si="88"/>
        <v>100.4634</v>
      </c>
      <c r="V216" s="44">
        <v>1</v>
      </c>
      <c r="W216" s="44">
        <v>1</v>
      </c>
      <c r="X216" s="46">
        <v>12</v>
      </c>
      <c r="Y216" s="42">
        <f t="shared" si="89"/>
        <v>0.48</v>
      </c>
      <c r="Z216" s="42">
        <f t="shared" si="90"/>
        <v>282.12</v>
      </c>
      <c r="AA216" s="42">
        <f t="shared" si="91"/>
        <v>282.6</v>
      </c>
      <c r="AB216" s="42">
        <f t="shared" si="92"/>
        <v>13112.52</v>
      </c>
      <c r="AC216" s="42">
        <f t="shared" si="93"/>
        <v>1205.5608</v>
      </c>
      <c r="AD216" s="42">
        <f t="shared" si="94"/>
        <v>13395.119999999999</v>
      </c>
      <c r="AE216" s="46">
        <v>2</v>
      </c>
      <c r="AF216" s="228" t="s">
        <v>105</v>
      </c>
      <c r="AG216" s="144" t="s">
        <v>156</v>
      </c>
    </row>
    <row r="217" spans="1:33" s="45" customFormat="1" ht="24.75" customHeight="1">
      <c r="A217" s="146" t="s">
        <v>458</v>
      </c>
      <c r="B217" s="146" t="s">
        <v>459</v>
      </c>
      <c r="C217" s="146" t="s">
        <v>675</v>
      </c>
      <c r="D217" s="146" t="s">
        <v>997</v>
      </c>
      <c r="E217" s="146" t="s">
        <v>154</v>
      </c>
      <c r="F217" s="146" t="s">
        <v>664</v>
      </c>
      <c r="G217" s="146" t="s">
        <v>105</v>
      </c>
      <c r="H217" s="146" t="s">
        <v>200</v>
      </c>
      <c r="I217" s="147">
        <v>1058.16</v>
      </c>
      <c r="J217" s="147">
        <v>23.51</v>
      </c>
      <c r="K217" s="44" t="s">
        <v>154</v>
      </c>
      <c r="L217" s="44">
        <v>1</v>
      </c>
      <c r="M217" s="44">
        <v>1</v>
      </c>
      <c r="N217" s="44" t="s">
        <v>154</v>
      </c>
      <c r="O217" s="44">
        <v>175</v>
      </c>
      <c r="P217" s="48">
        <v>0.04</v>
      </c>
      <c r="Q217" s="48">
        <v>23.51</v>
      </c>
      <c r="R217" s="49">
        <f t="shared" si="86"/>
        <v>23.55</v>
      </c>
      <c r="S217" s="201">
        <f t="shared" si="87"/>
        <v>1034.6100000000001</v>
      </c>
      <c r="T217" s="133">
        <v>1058.16</v>
      </c>
      <c r="U217" s="42">
        <f t="shared" si="88"/>
        <v>95.23440000000001</v>
      </c>
      <c r="V217" s="44">
        <v>1</v>
      </c>
      <c r="W217" s="44">
        <v>1</v>
      </c>
      <c r="X217" s="46">
        <v>12</v>
      </c>
      <c r="Y217" s="42">
        <f t="shared" si="89"/>
        <v>0.48</v>
      </c>
      <c r="Z217" s="42">
        <f t="shared" si="90"/>
        <v>282.12</v>
      </c>
      <c r="AA217" s="42">
        <f t="shared" si="91"/>
        <v>282.6</v>
      </c>
      <c r="AB217" s="42">
        <f t="shared" si="92"/>
        <v>12415.320000000002</v>
      </c>
      <c r="AC217" s="42">
        <f t="shared" si="93"/>
        <v>1142.8128000000002</v>
      </c>
      <c r="AD217" s="42">
        <f t="shared" si="94"/>
        <v>12697.920000000002</v>
      </c>
      <c r="AE217" s="46">
        <v>3</v>
      </c>
      <c r="AF217" s="228" t="s">
        <v>105</v>
      </c>
      <c r="AG217" s="144" t="s">
        <v>157</v>
      </c>
    </row>
    <row r="218" spans="1:33" s="45" customFormat="1" ht="24.75" customHeight="1">
      <c r="A218" s="146" t="s">
        <v>460</v>
      </c>
      <c r="B218" s="146" t="s">
        <v>461</v>
      </c>
      <c r="C218" s="146" t="s">
        <v>824</v>
      </c>
      <c r="D218" s="146" t="s">
        <v>998</v>
      </c>
      <c r="E218" s="146" t="s">
        <v>154</v>
      </c>
      <c r="F218" s="146" t="s">
        <v>661</v>
      </c>
      <c r="G218" s="146" t="s">
        <v>105</v>
      </c>
      <c r="H218" s="146" t="s">
        <v>267</v>
      </c>
      <c r="I218" s="147">
        <v>1111.84</v>
      </c>
      <c r="J218" s="147">
        <v>23.51</v>
      </c>
      <c r="K218" s="44" t="s">
        <v>154</v>
      </c>
      <c r="L218" s="44">
        <v>1</v>
      </c>
      <c r="M218" s="44">
        <v>1</v>
      </c>
      <c r="N218" s="44" t="s">
        <v>154</v>
      </c>
      <c r="O218" s="44">
        <v>176</v>
      </c>
      <c r="P218" s="48">
        <v>0.04</v>
      </c>
      <c r="Q218" s="48">
        <v>23.51</v>
      </c>
      <c r="R218" s="49">
        <f t="shared" si="86"/>
        <v>23.55</v>
      </c>
      <c r="S218" s="201">
        <f t="shared" si="87"/>
        <v>1088.29</v>
      </c>
      <c r="T218" s="133">
        <v>1111.84</v>
      </c>
      <c r="U218" s="42">
        <f t="shared" si="88"/>
        <v>100.06559999999999</v>
      </c>
      <c r="V218" s="44">
        <v>1</v>
      </c>
      <c r="W218" s="44">
        <v>1</v>
      </c>
      <c r="X218" s="46">
        <v>12</v>
      </c>
      <c r="Y218" s="42">
        <f t="shared" si="89"/>
        <v>0.48</v>
      </c>
      <c r="Z218" s="42">
        <f t="shared" si="90"/>
        <v>282.12</v>
      </c>
      <c r="AA218" s="42">
        <f t="shared" si="91"/>
        <v>282.6</v>
      </c>
      <c r="AB218" s="42">
        <f t="shared" si="92"/>
        <v>13059.48</v>
      </c>
      <c r="AC218" s="42">
        <f t="shared" si="93"/>
        <v>1200.7871999999998</v>
      </c>
      <c r="AD218" s="42">
        <f t="shared" si="94"/>
        <v>13342.079999999998</v>
      </c>
      <c r="AE218" s="46">
        <v>4</v>
      </c>
      <c r="AF218" s="228" t="s">
        <v>105</v>
      </c>
      <c r="AG218" s="144" t="s">
        <v>110</v>
      </c>
    </row>
    <row r="219" spans="1:33" s="45" customFormat="1" ht="24.75" customHeight="1">
      <c r="A219" s="146" t="s">
        <v>462</v>
      </c>
      <c r="B219" s="146" t="s">
        <v>463</v>
      </c>
      <c r="C219" s="146" t="s">
        <v>999</v>
      </c>
      <c r="D219" s="146" t="s">
        <v>1000</v>
      </c>
      <c r="E219" s="146" t="s">
        <v>154</v>
      </c>
      <c r="F219" s="146" t="s">
        <v>664</v>
      </c>
      <c r="G219" s="146" t="s">
        <v>111</v>
      </c>
      <c r="H219" s="146" t="s">
        <v>267</v>
      </c>
      <c r="I219" s="147">
        <v>1042.88</v>
      </c>
      <c r="J219" s="147">
        <v>23.51</v>
      </c>
      <c r="K219" s="44" t="s">
        <v>154</v>
      </c>
      <c r="L219" s="44">
        <v>1</v>
      </c>
      <c r="M219" s="44">
        <v>1</v>
      </c>
      <c r="N219" s="44" t="s">
        <v>154</v>
      </c>
      <c r="O219" s="44">
        <v>177</v>
      </c>
      <c r="P219" s="48">
        <v>0.04</v>
      </c>
      <c r="Q219" s="48">
        <v>23.51</v>
      </c>
      <c r="R219" s="49">
        <f t="shared" si="86"/>
        <v>23.55</v>
      </c>
      <c r="S219" s="201">
        <f t="shared" si="87"/>
        <v>1019.3300000000002</v>
      </c>
      <c r="T219" s="133">
        <v>1042.88</v>
      </c>
      <c r="U219" s="42">
        <f t="shared" si="88"/>
        <v>93.8592</v>
      </c>
      <c r="V219" s="44">
        <v>1</v>
      </c>
      <c r="W219" s="44">
        <v>1</v>
      </c>
      <c r="X219" s="46">
        <v>12</v>
      </c>
      <c r="Y219" s="42">
        <f t="shared" si="89"/>
        <v>0.48</v>
      </c>
      <c r="Z219" s="42">
        <f t="shared" si="90"/>
        <v>282.12</v>
      </c>
      <c r="AA219" s="42">
        <f t="shared" si="91"/>
        <v>282.6</v>
      </c>
      <c r="AB219" s="42">
        <f t="shared" si="92"/>
        <v>12231.960000000003</v>
      </c>
      <c r="AC219" s="42">
        <f t="shared" si="93"/>
        <v>1126.3104</v>
      </c>
      <c r="AD219" s="42">
        <f t="shared" si="94"/>
        <v>12514.560000000001</v>
      </c>
      <c r="AE219" s="46">
        <v>5</v>
      </c>
      <c r="AF219" s="228" t="s">
        <v>105</v>
      </c>
      <c r="AG219" s="144" t="s">
        <v>110</v>
      </c>
    </row>
    <row r="220" spans="1:33" s="45" customFormat="1" ht="24.75" customHeight="1">
      <c r="A220" s="146" t="s">
        <v>464</v>
      </c>
      <c r="B220" s="146" t="s">
        <v>465</v>
      </c>
      <c r="C220" s="146" t="s">
        <v>824</v>
      </c>
      <c r="D220" s="146" t="s">
        <v>1001</v>
      </c>
      <c r="E220" s="146" t="s">
        <v>154</v>
      </c>
      <c r="F220" s="146" t="s">
        <v>661</v>
      </c>
      <c r="G220" s="146" t="s">
        <v>105</v>
      </c>
      <c r="H220" s="146" t="s">
        <v>293</v>
      </c>
      <c r="I220" s="147">
        <v>1061.77</v>
      </c>
      <c r="J220" s="147">
        <v>23.51</v>
      </c>
      <c r="K220" s="44" t="s">
        <v>154</v>
      </c>
      <c r="L220" s="44">
        <v>1</v>
      </c>
      <c r="M220" s="44">
        <v>1</v>
      </c>
      <c r="N220" s="44" t="s">
        <v>154</v>
      </c>
      <c r="O220" s="44">
        <v>178</v>
      </c>
      <c r="P220" s="48">
        <v>0.04</v>
      </c>
      <c r="Q220" s="48">
        <v>23.51</v>
      </c>
      <c r="R220" s="49">
        <f t="shared" si="86"/>
        <v>23.55</v>
      </c>
      <c r="S220" s="201">
        <f t="shared" si="87"/>
        <v>1038.22</v>
      </c>
      <c r="T220" s="133">
        <v>1061.77</v>
      </c>
      <c r="U220" s="42">
        <f t="shared" si="88"/>
        <v>95.5593</v>
      </c>
      <c r="V220" s="44">
        <v>1</v>
      </c>
      <c r="W220" s="44">
        <v>1</v>
      </c>
      <c r="X220" s="46">
        <v>12</v>
      </c>
      <c r="Y220" s="42">
        <f t="shared" si="89"/>
        <v>0.48</v>
      </c>
      <c r="Z220" s="42">
        <f t="shared" si="90"/>
        <v>282.12</v>
      </c>
      <c r="AA220" s="42">
        <f t="shared" si="91"/>
        <v>282.6</v>
      </c>
      <c r="AB220" s="42">
        <f t="shared" si="92"/>
        <v>12458.64</v>
      </c>
      <c r="AC220" s="42">
        <f t="shared" si="93"/>
        <v>1146.7115999999999</v>
      </c>
      <c r="AD220" s="42">
        <f t="shared" si="94"/>
        <v>12741.24</v>
      </c>
      <c r="AE220" s="46">
        <v>6</v>
      </c>
      <c r="AF220" s="228" t="s">
        <v>111</v>
      </c>
      <c r="AG220" s="144" t="s">
        <v>120</v>
      </c>
    </row>
    <row r="221" spans="1:33" s="45" customFormat="1" ht="24.75" customHeight="1">
      <c r="A221" s="146" t="s">
        <v>466</v>
      </c>
      <c r="B221" s="146" t="s">
        <v>467</v>
      </c>
      <c r="C221" s="146" t="s">
        <v>824</v>
      </c>
      <c r="D221" s="146" t="s">
        <v>1002</v>
      </c>
      <c r="E221" s="146" t="s">
        <v>154</v>
      </c>
      <c r="F221" s="146" t="s">
        <v>661</v>
      </c>
      <c r="G221" s="146" t="s">
        <v>105</v>
      </c>
      <c r="H221" s="146" t="s">
        <v>232</v>
      </c>
      <c r="I221" s="147">
        <v>1111.84</v>
      </c>
      <c r="J221" s="147">
        <v>23.51</v>
      </c>
      <c r="K221" s="44" t="s">
        <v>154</v>
      </c>
      <c r="L221" s="44">
        <v>1</v>
      </c>
      <c r="M221" s="44">
        <v>1</v>
      </c>
      <c r="N221" s="44" t="s">
        <v>154</v>
      </c>
      <c r="O221" s="44">
        <v>179</v>
      </c>
      <c r="P221" s="48">
        <v>0.04</v>
      </c>
      <c r="Q221" s="48">
        <v>23.51</v>
      </c>
      <c r="R221" s="49">
        <f t="shared" si="86"/>
        <v>23.55</v>
      </c>
      <c r="S221" s="201">
        <f t="shared" si="87"/>
        <v>1088.29</v>
      </c>
      <c r="T221" s="133">
        <v>1111.84</v>
      </c>
      <c r="U221" s="42">
        <f t="shared" si="88"/>
        <v>100.06559999999999</v>
      </c>
      <c r="V221" s="44">
        <v>1</v>
      </c>
      <c r="W221" s="44">
        <v>1</v>
      </c>
      <c r="X221" s="46">
        <v>12</v>
      </c>
      <c r="Y221" s="42">
        <f t="shared" si="89"/>
        <v>0.48</v>
      </c>
      <c r="Z221" s="42">
        <f t="shared" si="90"/>
        <v>282.12</v>
      </c>
      <c r="AA221" s="42">
        <f t="shared" si="91"/>
        <v>282.6</v>
      </c>
      <c r="AB221" s="42">
        <f t="shared" si="92"/>
        <v>13059.48</v>
      </c>
      <c r="AC221" s="42">
        <f t="shared" si="93"/>
        <v>1200.7871999999998</v>
      </c>
      <c r="AD221" s="42">
        <f t="shared" si="94"/>
        <v>13342.079999999998</v>
      </c>
      <c r="AE221" s="46">
        <v>7</v>
      </c>
      <c r="AF221" s="228" t="s">
        <v>105</v>
      </c>
      <c r="AG221" s="144" t="s">
        <v>121</v>
      </c>
    </row>
    <row r="222" spans="1:33" s="45" customFormat="1" ht="24.75" customHeight="1">
      <c r="A222" s="146" t="s">
        <v>468</v>
      </c>
      <c r="B222" s="146" t="s">
        <v>469</v>
      </c>
      <c r="C222" s="146" t="s">
        <v>685</v>
      </c>
      <c r="D222" s="146" t="s">
        <v>1003</v>
      </c>
      <c r="E222" s="146" t="s">
        <v>154</v>
      </c>
      <c r="F222" s="146" t="s">
        <v>664</v>
      </c>
      <c r="G222" s="146" t="s">
        <v>105</v>
      </c>
      <c r="H222" s="146" t="s">
        <v>275</v>
      </c>
      <c r="I222" s="147">
        <v>1116.26</v>
      </c>
      <c r="J222" s="147">
        <v>23.51</v>
      </c>
      <c r="K222" s="44" t="s">
        <v>154</v>
      </c>
      <c r="L222" s="44">
        <v>1</v>
      </c>
      <c r="M222" s="44">
        <v>1</v>
      </c>
      <c r="N222" s="44" t="s">
        <v>154</v>
      </c>
      <c r="O222" s="44">
        <v>180</v>
      </c>
      <c r="P222" s="48">
        <v>0.04</v>
      </c>
      <c r="Q222" s="48">
        <v>23.51</v>
      </c>
      <c r="R222" s="49">
        <f t="shared" si="86"/>
        <v>23.55</v>
      </c>
      <c r="S222" s="201">
        <f t="shared" si="87"/>
        <v>1092.71</v>
      </c>
      <c r="T222" s="133">
        <v>1116.26</v>
      </c>
      <c r="U222" s="42">
        <f t="shared" si="88"/>
        <v>100.4634</v>
      </c>
      <c r="V222" s="44">
        <v>1</v>
      </c>
      <c r="W222" s="44">
        <v>1</v>
      </c>
      <c r="X222" s="46">
        <v>12</v>
      </c>
      <c r="Y222" s="42">
        <f t="shared" si="89"/>
        <v>0.48</v>
      </c>
      <c r="Z222" s="42">
        <f t="shared" si="90"/>
        <v>282.12</v>
      </c>
      <c r="AA222" s="42">
        <f t="shared" si="91"/>
        <v>282.6</v>
      </c>
      <c r="AB222" s="42">
        <f t="shared" si="92"/>
        <v>13112.52</v>
      </c>
      <c r="AC222" s="42">
        <f t="shared" si="93"/>
        <v>1205.5608</v>
      </c>
      <c r="AD222" s="42">
        <f t="shared" si="94"/>
        <v>13395.119999999999</v>
      </c>
      <c r="AE222" s="46">
        <v>8</v>
      </c>
      <c r="AF222" s="228" t="s">
        <v>105</v>
      </c>
      <c r="AG222" s="144" t="s">
        <v>155</v>
      </c>
    </row>
    <row r="223" spans="1:33" s="45" customFormat="1" ht="24.75" customHeight="1">
      <c r="A223" s="146" t="s">
        <v>470</v>
      </c>
      <c r="B223" s="146" t="s">
        <v>471</v>
      </c>
      <c r="C223" s="146" t="s">
        <v>786</v>
      </c>
      <c r="D223" s="146" t="s">
        <v>1004</v>
      </c>
      <c r="E223" s="146" t="s">
        <v>154</v>
      </c>
      <c r="F223" s="146" t="s">
        <v>664</v>
      </c>
      <c r="G223" s="146" t="s">
        <v>105</v>
      </c>
      <c r="H223" s="146" t="s">
        <v>221</v>
      </c>
      <c r="I223" s="147">
        <v>1116.36</v>
      </c>
      <c r="J223" s="147">
        <v>23.51</v>
      </c>
      <c r="K223" s="44" t="s">
        <v>154</v>
      </c>
      <c r="L223" s="44">
        <v>1</v>
      </c>
      <c r="M223" s="44">
        <v>1</v>
      </c>
      <c r="N223" s="44" t="s">
        <v>154</v>
      </c>
      <c r="O223" s="44">
        <v>181</v>
      </c>
      <c r="P223" s="48">
        <v>0.04</v>
      </c>
      <c r="Q223" s="48">
        <v>23.51</v>
      </c>
      <c r="R223" s="49">
        <f t="shared" si="86"/>
        <v>23.55</v>
      </c>
      <c r="S223" s="201">
        <f t="shared" si="87"/>
        <v>1092.81</v>
      </c>
      <c r="T223" s="133">
        <v>1116.36</v>
      </c>
      <c r="U223" s="42">
        <f t="shared" si="88"/>
        <v>100.4724</v>
      </c>
      <c r="V223" s="44">
        <v>1</v>
      </c>
      <c r="W223" s="44">
        <v>1</v>
      </c>
      <c r="X223" s="46">
        <v>12</v>
      </c>
      <c r="Y223" s="42">
        <f t="shared" si="89"/>
        <v>0.48</v>
      </c>
      <c r="Z223" s="42">
        <f t="shared" si="90"/>
        <v>282.12</v>
      </c>
      <c r="AA223" s="42">
        <f t="shared" si="91"/>
        <v>282.6</v>
      </c>
      <c r="AB223" s="42">
        <f t="shared" si="92"/>
        <v>13113.72</v>
      </c>
      <c r="AC223" s="42">
        <f t="shared" si="93"/>
        <v>1205.6688</v>
      </c>
      <c r="AD223" s="42">
        <f t="shared" si="94"/>
        <v>13396.32</v>
      </c>
      <c r="AE223" s="46">
        <v>9</v>
      </c>
      <c r="AF223" s="228" t="s">
        <v>105</v>
      </c>
      <c r="AG223" s="144" t="s">
        <v>110</v>
      </c>
    </row>
    <row r="224" spans="1:33" s="45" customFormat="1" ht="24.75" customHeight="1">
      <c r="A224" s="146" t="s">
        <v>472</v>
      </c>
      <c r="B224" s="146" t="s">
        <v>473</v>
      </c>
      <c r="C224" s="146" t="s">
        <v>1005</v>
      </c>
      <c r="D224" s="146" t="s">
        <v>1006</v>
      </c>
      <c r="E224" s="146" t="s">
        <v>154</v>
      </c>
      <c r="F224" s="146" t="s">
        <v>664</v>
      </c>
      <c r="G224" s="146" t="s">
        <v>105</v>
      </c>
      <c r="H224" s="146" t="s">
        <v>261</v>
      </c>
      <c r="I224" s="147">
        <v>1116.26</v>
      </c>
      <c r="J224" s="147">
        <v>23.51</v>
      </c>
      <c r="K224" s="44" t="s">
        <v>154</v>
      </c>
      <c r="L224" s="44">
        <v>1</v>
      </c>
      <c r="M224" s="44">
        <v>1</v>
      </c>
      <c r="N224" s="44" t="s">
        <v>154</v>
      </c>
      <c r="O224" s="44">
        <v>182</v>
      </c>
      <c r="P224" s="48">
        <v>0.04</v>
      </c>
      <c r="Q224" s="48">
        <v>23.51</v>
      </c>
      <c r="R224" s="49">
        <f t="shared" si="86"/>
        <v>23.55</v>
      </c>
      <c r="S224" s="201">
        <f t="shared" si="87"/>
        <v>1092.71</v>
      </c>
      <c r="T224" s="133">
        <v>1116.26</v>
      </c>
      <c r="U224" s="42">
        <f t="shared" si="88"/>
        <v>100.4634</v>
      </c>
      <c r="V224" s="44">
        <v>1</v>
      </c>
      <c r="W224" s="44">
        <v>1</v>
      </c>
      <c r="X224" s="46">
        <v>12</v>
      </c>
      <c r="Y224" s="42">
        <f t="shared" si="89"/>
        <v>0.48</v>
      </c>
      <c r="Z224" s="42">
        <f t="shared" si="90"/>
        <v>282.12</v>
      </c>
      <c r="AA224" s="42">
        <f t="shared" si="91"/>
        <v>282.6</v>
      </c>
      <c r="AB224" s="42">
        <f t="shared" si="92"/>
        <v>13112.52</v>
      </c>
      <c r="AC224" s="42">
        <f t="shared" si="93"/>
        <v>1205.5608</v>
      </c>
      <c r="AD224" s="42">
        <f t="shared" si="94"/>
        <v>13395.119999999999</v>
      </c>
      <c r="AE224" s="46">
        <v>10</v>
      </c>
      <c r="AF224" s="228" t="s">
        <v>105</v>
      </c>
      <c r="AG224" s="144" t="s">
        <v>110</v>
      </c>
    </row>
    <row r="225" spans="1:33" s="45" customFormat="1" ht="24.75" customHeight="1">
      <c r="A225" s="146" t="s">
        <v>474</v>
      </c>
      <c r="B225" s="146" t="s">
        <v>475</v>
      </c>
      <c r="C225" s="146" t="s">
        <v>675</v>
      </c>
      <c r="D225" s="146" t="s">
        <v>1007</v>
      </c>
      <c r="E225" s="146" t="s">
        <v>154</v>
      </c>
      <c r="F225" s="146" t="s">
        <v>664</v>
      </c>
      <c r="G225" s="146" t="s">
        <v>105</v>
      </c>
      <c r="H225" s="146" t="s">
        <v>203</v>
      </c>
      <c r="I225" s="147">
        <v>1113.44</v>
      </c>
      <c r="J225" s="147">
        <v>23.51</v>
      </c>
      <c r="K225" s="44" t="s">
        <v>154</v>
      </c>
      <c r="L225" s="44">
        <v>1</v>
      </c>
      <c r="M225" s="44">
        <v>1</v>
      </c>
      <c r="N225" s="44" t="s">
        <v>154</v>
      </c>
      <c r="O225" s="44">
        <v>183</v>
      </c>
      <c r="P225" s="48">
        <v>0.04</v>
      </c>
      <c r="Q225" s="48">
        <v>23.51</v>
      </c>
      <c r="R225" s="49">
        <f t="shared" si="86"/>
        <v>23.55</v>
      </c>
      <c r="S225" s="201">
        <f t="shared" si="87"/>
        <v>1089.89</v>
      </c>
      <c r="T225" s="133">
        <v>1113.44</v>
      </c>
      <c r="U225" s="42">
        <f t="shared" si="88"/>
        <v>100.2096</v>
      </c>
      <c r="V225" s="44">
        <v>1</v>
      </c>
      <c r="W225" s="44">
        <v>1</v>
      </c>
      <c r="X225" s="46">
        <v>12</v>
      </c>
      <c r="Y225" s="42">
        <f t="shared" si="89"/>
        <v>0.48</v>
      </c>
      <c r="Z225" s="42">
        <f t="shared" si="90"/>
        <v>282.12</v>
      </c>
      <c r="AA225" s="42">
        <f t="shared" si="91"/>
        <v>282.6</v>
      </c>
      <c r="AB225" s="42">
        <f t="shared" si="92"/>
        <v>13078.68</v>
      </c>
      <c r="AC225" s="42">
        <f t="shared" si="93"/>
        <v>1202.5151999999998</v>
      </c>
      <c r="AD225" s="42">
        <f t="shared" si="94"/>
        <v>13361.28</v>
      </c>
      <c r="AE225" s="46">
        <v>11</v>
      </c>
      <c r="AF225" s="228" t="s">
        <v>105</v>
      </c>
      <c r="AG225" s="144" t="s">
        <v>133</v>
      </c>
    </row>
    <row r="226" spans="1:33" s="45" customFormat="1" ht="24.75" customHeight="1">
      <c r="A226" s="146" t="s">
        <v>476</v>
      </c>
      <c r="B226" s="146" t="s">
        <v>477</v>
      </c>
      <c r="C226" s="146" t="s">
        <v>1008</v>
      </c>
      <c r="D226" s="146" t="s">
        <v>1009</v>
      </c>
      <c r="E226" s="146" t="s">
        <v>154</v>
      </c>
      <c r="F226" s="146" t="s">
        <v>664</v>
      </c>
      <c r="G226" s="146" t="s">
        <v>105</v>
      </c>
      <c r="H226" s="146" t="s">
        <v>261</v>
      </c>
      <c r="I226" s="147">
        <v>1110.09</v>
      </c>
      <c r="J226" s="147">
        <v>23.51</v>
      </c>
      <c r="K226" s="44" t="s">
        <v>154</v>
      </c>
      <c r="L226" s="44">
        <v>1</v>
      </c>
      <c r="M226" s="44">
        <v>1</v>
      </c>
      <c r="N226" s="44" t="s">
        <v>154</v>
      </c>
      <c r="O226" s="44">
        <v>184</v>
      </c>
      <c r="P226" s="48">
        <v>0.04</v>
      </c>
      <c r="Q226" s="48">
        <v>23.51</v>
      </c>
      <c r="R226" s="49">
        <f t="shared" si="86"/>
        <v>23.55</v>
      </c>
      <c r="S226" s="201">
        <f t="shared" si="87"/>
        <v>1086.54</v>
      </c>
      <c r="T226" s="133">
        <v>1110.09</v>
      </c>
      <c r="U226" s="42">
        <f t="shared" si="88"/>
        <v>99.90809999999999</v>
      </c>
      <c r="V226" s="44">
        <v>1</v>
      </c>
      <c r="W226" s="44">
        <v>1</v>
      </c>
      <c r="X226" s="46">
        <v>12</v>
      </c>
      <c r="Y226" s="42">
        <f t="shared" si="89"/>
        <v>0.48</v>
      </c>
      <c r="Z226" s="42">
        <f t="shared" si="90"/>
        <v>282.12</v>
      </c>
      <c r="AA226" s="42">
        <f t="shared" si="91"/>
        <v>282.6</v>
      </c>
      <c r="AB226" s="42">
        <f t="shared" si="92"/>
        <v>13038.48</v>
      </c>
      <c r="AC226" s="42">
        <f t="shared" si="93"/>
        <v>1198.8971999999999</v>
      </c>
      <c r="AD226" s="42">
        <f t="shared" si="94"/>
        <v>13321.079999999998</v>
      </c>
      <c r="AE226" s="46">
        <v>12</v>
      </c>
      <c r="AF226" s="228" t="s">
        <v>105</v>
      </c>
      <c r="AG226" s="144" t="s">
        <v>159</v>
      </c>
    </row>
    <row r="227" spans="1:33" s="45" customFormat="1" ht="24.75" customHeight="1">
      <c r="A227" s="146" t="s">
        <v>478</v>
      </c>
      <c r="B227" s="146" t="s">
        <v>479</v>
      </c>
      <c r="C227" s="146" t="s">
        <v>786</v>
      </c>
      <c r="D227" s="146" t="s">
        <v>1010</v>
      </c>
      <c r="E227" s="146" t="s">
        <v>154</v>
      </c>
      <c r="F227" s="146" t="s">
        <v>661</v>
      </c>
      <c r="G227" s="146" t="s">
        <v>105</v>
      </c>
      <c r="H227" s="146" t="s">
        <v>221</v>
      </c>
      <c r="I227" s="147">
        <v>1092.82</v>
      </c>
      <c r="J227" s="147">
        <v>23.51</v>
      </c>
      <c r="K227" s="44" t="s">
        <v>154</v>
      </c>
      <c r="L227" s="44">
        <v>1</v>
      </c>
      <c r="M227" s="44">
        <v>1</v>
      </c>
      <c r="N227" s="44" t="s">
        <v>154</v>
      </c>
      <c r="O227" s="44">
        <v>185</v>
      </c>
      <c r="P227" s="48">
        <v>0.04</v>
      </c>
      <c r="Q227" s="48">
        <v>23.51</v>
      </c>
      <c r="R227" s="49">
        <f t="shared" si="86"/>
        <v>23.55</v>
      </c>
      <c r="S227" s="201">
        <f t="shared" si="87"/>
        <v>1069.27</v>
      </c>
      <c r="T227" s="133">
        <v>1092.82</v>
      </c>
      <c r="U227" s="42">
        <f t="shared" si="88"/>
        <v>98.35379999999999</v>
      </c>
      <c r="V227" s="44">
        <v>1</v>
      </c>
      <c r="W227" s="44">
        <v>1</v>
      </c>
      <c r="X227" s="46">
        <v>12</v>
      </c>
      <c r="Y227" s="42">
        <f t="shared" si="89"/>
        <v>0.48</v>
      </c>
      <c r="Z227" s="42">
        <f t="shared" si="90"/>
        <v>282.12</v>
      </c>
      <c r="AA227" s="42">
        <f t="shared" si="91"/>
        <v>282.6</v>
      </c>
      <c r="AB227" s="42">
        <f t="shared" si="92"/>
        <v>12831.24</v>
      </c>
      <c r="AC227" s="42">
        <f t="shared" si="93"/>
        <v>1180.2456</v>
      </c>
      <c r="AD227" s="42">
        <f t="shared" si="94"/>
        <v>13113.84</v>
      </c>
      <c r="AE227" s="46">
        <v>13</v>
      </c>
      <c r="AF227" s="228" t="s">
        <v>105</v>
      </c>
      <c r="AG227" s="144" t="s">
        <v>110</v>
      </c>
    </row>
    <row r="228" spans="1:33" s="45" customFormat="1" ht="24.75" customHeight="1">
      <c r="A228" s="79" t="s">
        <v>637</v>
      </c>
      <c r="B228" s="79" t="s">
        <v>638</v>
      </c>
      <c r="C228" s="79" t="s">
        <v>980</v>
      </c>
      <c r="D228" s="79" t="s">
        <v>1011</v>
      </c>
      <c r="E228" s="79" t="s">
        <v>154</v>
      </c>
      <c r="F228" s="79" t="s">
        <v>661</v>
      </c>
      <c r="G228" s="79" t="s">
        <v>105</v>
      </c>
      <c r="H228" s="79" t="s">
        <v>350</v>
      </c>
      <c r="I228" s="78">
        <v>1078.5</v>
      </c>
      <c r="J228" s="29"/>
      <c r="K228" s="44" t="s">
        <v>154</v>
      </c>
      <c r="L228" s="44">
        <v>1</v>
      </c>
      <c r="M228" s="44">
        <v>1</v>
      </c>
      <c r="N228" s="44" t="s">
        <v>154</v>
      </c>
      <c r="O228" s="44">
        <v>186</v>
      </c>
      <c r="P228" s="48">
        <v>0.04</v>
      </c>
      <c r="Q228" s="48">
        <v>23.51</v>
      </c>
      <c r="R228" s="49">
        <f t="shared" si="86"/>
        <v>23.55</v>
      </c>
      <c r="S228" s="201">
        <f t="shared" si="87"/>
        <v>1054.95</v>
      </c>
      <c r="T228" s="132">
        <v>1078.5</v>
      </c>
      <c r="U228" s="42">
        <f t="shared" si="88"/>
        <v>97.065</v>
      </c>
      <c r="V228" s="44">
        <v>1</v>
      </c>
      <c r="W228" s="44">
        <v>1</v>
      </c>
      <c r="X228" s="46">
        <v>12</v>
      </c>
      <c r="Y228" s="42">
        <f t="shared" si="89"/>
        <v>0.48</v>
      </c>
      <c r="Z228" s="42">
        <f t="shared" si="90"/>
        <v>282.12</v>
      </c>
      <c r="AA228" s="42">
        <f t="shared" si="91"/>
        <v>282.6</v>
      </c>
      <c r="AB228" s="42">
        <f t="shared" si="92"/>
        <v>12659.400000000001</v>
      </c>
      <c r="AC228" s="42">
        <f t="shared" si="93"/>
        <v>1164.78</v>
      </c>
      <c r="AD228" s="42">
        <f t="shared" si="94"/>
        <v>12942</v>
      </c>
      <c r="AE228" s="46">
        <v>14</v>
      </c>
      <c r="AF228" s="228" t="s">
        <v>105</v>
      </c>
      <c r="AG228" s="144" t="s">
        <v>157</v>
      </c>
    </row>
    <row r="229" spans="1:33" s="45" customFormat="1" ht="24.75" customHeight="1">
      <c r="A229" s="79" t="s">
        <v>635</v>
      </c>
      <c r="B229" s="79" t="s">
        <v>636</v>
      </c>
      <c r="C229" s="79" t="s">
        <v>1012</v>
      </c>
      <c r="D229" s="79" t="s">
        <v>1013</v>
      </c>
      <c r="E229" s="79" t="s">
        <v>154</v>
      </c>
      <c r="F229" s="79" t="s">
        <v>661</v>
      </c>
      <c r="G229" s="79" t="s">
        <v>105</v>
      </c>
      <c r="H229" s="79" t="s">
        <v>221</v>
      </c>
      <c r="I229" s="78">
        <v>1078.5</v>
      </c>
      <c r="J229" s="29"/>
      <c r="K229" s="44" t="s">
        <v>154</v>
      </c>
      <c r="L229" s="44">
        <v>1</v>
      </c>
      <c r="M229" s="44">
        <v>1</v>
      </c>
      <c r="N229" s="44" t="s">
        <v>154</v>
      </c>
      <c r="O229" s="44">
        <v>187</v>
      </c>
      <c r="P229" s="48">
        <v>0.04</v>
      </c>
      <c r="Q229" s="48">
        <v>23.51</v>
      </c>
      <c r="R229" s="49">
        <f t="shared" si="86"/>
        <v>23.55</v>
      </c>
      <c r="S229" s="201">
        <f t="shared" si="87"/>
        <v>1054.95</v>
      </c>
      <c r="T229" s="132">
        <v>1078.5</v>
      </c>
      <c r="U229" s="42">
        <f t="shared" si="88"/>
        <v>97.065</v>
      </c>
      <c r="V229" s="44">
        <v>1</v>
      </c>
      <c r="W229" s="44">
        <v>1</v>
      </c>
      <c r="X229" s="46">
        <v>12</v>
      </c>
      <c r="Y229" s="42">
        <f t="shared" si="89"/>
        <v>0.48</v>
      </c>
      <c r="Z229" s="42">
        <f t="shared" si="90"/>
        <v>282.12</v>
      </c>
      <c r="AA229" s="42">
        <f t="shared" si="91"/>
        <v>282.6</v>
      </c>
      <c r="AB229" s="42">
        <f t="shared" si="92"/>
        <v>12659.400000000001</v>
      </c>
      <c r="AC229" s="42">
        <f t="shared" si="93"/>
        <v>1164.78</v>
      </c>
      <c r="AD229" s="42">
        <f t="shared" si="94"/>
        <v>12942</v>
      </c>
      <c r="AE229" s="46">
        <v>15</v>
      </c>
      <c r="AF229" s="228" t="s">
        <v>105</v>
      </c>
      <c r="AG229" s="144" t="s">
        <v>158</v>
      </c>
    </row>
    <row r="230" spans="1:33" s="45" customFormat="1" ht="22.5" customHeight="1">
      <c r="A230" s="79"/>
      <c r="B230" s="97" t="s">
        <v>605</v>
      </c>
      <c r="C230" s="79"/>
      <c r="D230" s="79"/>
      <c r="E230" s="79"/>
      <c r="F230" s="79"/>
      <c r="G230" s="79"/>
      <c r="H230" s="79"/>
      <c r="I230" s="78">
        <f>SUM(I215:I229)</f>
        <v>16441.24</v>
      </c>
      <c r="J230" s="29"/>
      <c r="K230" s="44" t="s">
        <v>154</v>
      </c>
      <c r="L230" s="44">
        <v>1</v>
      </c>
      <c r="M230" s="44"/>
      <c r="N230" s="44" t="s">
        <v>154</v>
      </c>
      <c r="O230" s="44">
        <v>188</v>
      </c>
      <c r="P230" s="48"/>
      <c r="Q230" s="48"/>
      <c r="R230" s="49"/>
      <c r="S230" s="201"/>
      <c r="T230" s="59"/>
      <c r="U230" s="50"/>
      <c r="V230" s="44">
        <v>1</v>
      </c>
      <c r="W230" s="44"/>
      <c r="X230" s="46">
        <v>12</v>
      </c>
      <c r="Y230" s="42"/>
      <c r="Z230" s="42"/>
      <c r="AA230" s="42"/>
      <c r="AB230" s="42"/>
      <c r="AC230" s="42"/>
      <c r="AD230" s="42"/>
      <c r="AE230" s="46"/>
      <c r="AF230" s="228" t="s">
        <v>105</v>
      </c>
      <c r="AG230" s="144" t="s">
        <v>93</v>
      </c>
    </row>
    <row r="231" spans="1:33" s="45" customFormat="1" ht="16.5" customHeight="1">
      <c r="A231" s="79"/>
      <c r="B231" s="79"/>
      <c r="C231" s="79"/>
      <c r="D231" s="79"/>
      <c r="E231" s="79"/>
      <c r="F231" s="79"/>
      <c r="G231" s="79"/>
      <c r="H231" s="79"/>
      <c r="I231" s="78"/>
      <c r="J231" s="29"/>
      <c r="K231" s="66" t="s">
        <v>154</v>
      </c>
      <c r="L231" s="66">
        <f>SUM(L215:L230)</f>
        <v>16</v>
      </c>
      <c r="M231" s="66">
        <f>SUM(M215:M230)</f>
        <v>15</v>
      </c>
      <c r="N231" s="66" t="s">
        <v>154</v>
      </c>
      <c r="O231" s="66"/>
      <c r="P231" s="75">
        <f aca="true" t="shared" si="95" ref="P231:W231">SUM(P215:P230)</f>
        <v>0.6</v>
      </c>
      <c r="Q231" s="75">
        <f t="shared" si="95"/>
        <v>352.6499999999999</v>
      </c>
      <c r="R231" s="75">
        <f t="shared" si="95"/>
        <v>353.2500000000001</v>
      </c>
      <c r="S231" s="209">
        <f t="shared" si="95"/>
        <v>16087.990000000002</v>
      </c>
      <c r="T231" s="75">
        <f>SUM(T215:T230)</f>
        <v>16441.24</v>
      </c>
      <c r="U231" s="75">
        <f>SUM(U215:U230)</f>
        <v>1479.7116000000003</v>
      </c>
      <c r="V231" s="66">
        <f t="shared" si="95"/>
        <v>16</v>
      </c>
      <c r="W231" s="66">
        <f t="shared" si="95"/>
        <v>15</v>
      </c>
      <c r="X231" s="67">
        <v>12</v>
      </c>
      <c r="Y231" s="123">
        <f>(P231*X231)</f>
        <v>7.199999999999999</v>
      </c>
      <c r="Z231" s="123">
        <f>(Q231*X231)</f>
        <v>4231.799999999999</v>
      </c>
      <c r="AA231" s="123">
        <f>(R231*X231)</f>
        <v>4239.000000000002</v>
      </c>
      <c r="AB231" s="123">
        <f>(S231*X231)</f>
        <v>193055.88</v>
      </c>
      <c r="AC231" s="123">
        <f>(U231*X231)</f>
        <v>17756.539200000003</v>
      </c>
      <c r="AD231" s="123">
        <f>(T231*X231)</f>
        <v>197294.88</v>
      </c>
      <c r="AE231" s="66">
        <v>15</v>
      </c>
      <c r="AF231" s="229"/>
      <c r="AG231" s="144"/>
    </row>
    <row r="232" spans="11:33" s="45" customFormat="1" ht="14.25" customHeight="1">
      <c r="K232" s="44"/>
      <c r="L232" s="44"/>
      <c r="M232" s="44"/>
      <c r="N232" s="44"/>
      <c r="O232" s="44"/>
      <c r="P232" s="48"/>
      <c r="Q232" s="48"/>
      <c r="R232" s="49"/>
      <c r="S232" s="201"/>
      <c r="T232" s="49"/>
      <c r="U232" s="48"/>
      <c r="V232" s="44"/>
      <c r="W232" s="44"/>
      <c r="X232" s="46"/>
      <c r="Y232" s="44"/>
      <c r="Z232" s="44"/>
      <c r="AA232" s="44"/>
      <c r="AB232" s="44"/>
      <c r="AC232" s="42"/>
      <c r="AD232" s="44"/>
      <c r="AE232" s="44"/>
      <c r="AF232" s="228"/>
      <c r="AG232" s="144"/>
    </row>
    <row r="233" spans="1:33" s="45" customFormat="1" ht="24.75" customHeight="1">
      <c r="A233" s="79" t="s">
        <v>653</v>
      </c>
      <c r="B233" s="79" t="s">
        <v>654</v>
      </c>
      <c r="C233" s="79" t="s">
        <v>1015</v>
      </c>
      <c r="D233" s="79" t="s">
        <v>1016</v>
      </c>
      <c r="E233" s="79" t="s">
        <v>160</v>
      </c>
      <c r="F233" s="79" t="s">
        <v>664</v>
      </c>
      <c r="G233" s="79" t="s">
        <v>105</v>
      </c>
      <c r="H233" s="79" t="s">
        <v>350</v>
      </c>
      <c r="I233" s="78">
        <v>1078.5</v>
      </c>
      <c r="J233" s="29"/>
      <c r="K233" s="44" t="s">
        <v>160</v>
      </c>
      <c r="L233" s="44">
        <v>1</v>
      </c>
      <c r="M233" s="44">
        <v>1</v>
      </c>
      <c r="N233" s="44" t="s">
        <v>160</v>
      </c>
      <c r="O233" s="44">
        <v>189</v>
      </c>
      <c r="P233" s="48">
        <v>0.04</v>
      </c>
      <c r="Q233" s="48">
        <v>23.35</v>
      </c>
      <c r="R233" s="49">
        <f>SUM(P233:Q233)</f>
        <v>23.39</v>
      </c>
      <c r="S233" s="201">
        <f>(T233-R233)</f>
        <v>1055.11</v>
      </c>
      <c r="T233" s="132">
        <v>1078.5</v>
      </c>
      <c r="U233" s="42">
        <f>0.09*(T233)</f>
        <v>97.065</v>
      </c>
      <c r="V233" s="44">
        <v>1</v>
      </c>
      <c r="W233" s="44">
        <v>1</v>
      </c>
      <c r="X233" s="46">
        <v>12</v>
      </c>
      <c r="Y233" s="42">
        <f>(P233*X233)</f>
        <v>0.48</v>
      </c>
      <c r="Z233" s="42">
        <f>(Q233*X233)</f>
        <v>280.20000000000005</v>
      </c>
      <c r="AA233" s="42">
        <f>(R233*X233)</f>
        <v>280.68</v>
      </c>
      <c r="AB233" s="42">
        <f>(S233*X233)</f>
        <v>12661.32</v>
      </c>
      <c r="AC233" s="42">
        <f>(U233*X233)</f>
        <v>1164.78</v>
      </c>
      <c r="AD233" s="42">
        <f>(T233*X233)</f>
        <v>12942</v>
      </c>
      <c r="AE233" s="46">
        <v>1</v>
      </c>
      <c r="AF233" s="228" t="s">
        <v>105</v>
      </c>
      <c r="AG233" s="144" t="s">
        <v>161</v>
      </c>
    </row>
    <row r="234" spans="1:33" s="45" customFormat="1" ht="33" customHeight="1">
      <c r="A234" s="146" t="s">
        <v>480</v>
      </c>
      <c r="B234" s="146" t="s">
        <v>481</v>
      </c>
      <c r="C234" s="146" t="s">
        <v>786</v>
      </c>
      <c r="D234" s="146" t="s">
        <v>1014</v>
      </c>
      <c r="E234" s="146" t="s">
        <v>160</v>
      </c>
      <c r="F234" s="146" t="s">
        <v>664</v>
      </c>
      <c r="G234" s="146" t="s">
        <v>105</v>
      </c>
      <c r="H234" s="146" t="s">
        <v>218</v>
      </c>
      <c r="I234" s="147">
        <v>1089.59</v>
      </c>
      <c r="J234" s="147">
        <v>23.35</v>
      </c>
      <c r="K234" s="44" t="s">
        <v>160</v>
      </c>
      <c r="L234" s="44">
        <v>1</v>
      </c>
      <c r="M234" s="44">
        <v>1</v>
      </c>
      <c r="N234" s="44" t="s">
        <v>160</v>
      </c>
      <c r="O234" s="44">
        <v>190</v>
      </c>
      <c r="P234" s="48">
        <v>0.04</v>
      </c>
      <c r="Q234" s="48">
        <v>23.35</v>
      </c>
      <c r="R234" s="49">
        <f>SUM(P234:Q234)</f>
        <v>23.39</v>
      </c>
      <c r="S234" s="201">
        <f>(T234-R234)</f>
        <v>1066.1999999999998</v>
      </c>
      <c r="T234" s="133">
        <v>1089.59</v>
      </c>
      <c r="U234" s="42">
        <f>0.09*(T234)</f>
        <v>98.06309999999999</v>
      </c>
      <c r="V234" s="44">
        <v>1</v>
      </c>
      <c r="W234" s="44">
        <v>1</v>
      </c>
      <c r="X234" s="46">
        <v>12</v>
      </c>
      <c r="Y234" s="42">
        <f>(P234*X234)</f>
        <v>0.48</v>
      </c>
      <c r="Z234" s="42">
        <f>(Q234*X234)</f>
        <v>280.20000000000005</v>
      </c>
      <c r="AA234" s="42">
        <f>(R234*X234)</f>
        <v>280.68</v>
      </c>
      <c r="AB234" s="42">
        <f>(S234*X234)</f>
        <v>12794.399999999998</v>
      </c>
      <c r="AC234" s="42">
        <f>(U234*X234)</f>
        <v>1176.7572</v>
      </c>
      <c r="AD234" s="42">
        <f>(T234*X234)</f>
        <v>13075.079999999998</v>
      </c>
      <c r="AE234" s="46">
        <v>2</v>
      </c>
      <c r="AF234" s="228" t="s">
        <v>105</v>
      </c>
      <c r="AG234" s="144" t="s">
        <v>162</v>
      </c>
    </row>
    <row r="235" spans="1:33" s="45" customFormat="1" ht="27" customHeight="1">
      <c r="A235" s="150"/>
      <c r="B235" s="150"/>
      <c r="C235" s="150"/>
      <c r="D235" s="150"/>
      <c r="E235" s="150"/>
      <c r="F235" s="150"/>
      <c r="G235" s="150"/>
      <c r="H235" s="150"/>
      <c r="I235" s="151">
        <f>SUM(I233:I234)</f>
        <v>2168.09</v>
      </c>
      <c r="J235" s="151"/>
      <c r="K235" s="66" t="s">
        <v>160</v>
      </c>
      <c r="L235" s="66">
        <f>SUM(L233:L234)</f>
        <v>2</v>
      </c>
      <c r="M235" s="66">
        <f>SUM(M233:M234)</f>
        <v>2</v>
      </c>
      <c r="N235" s="66" t="s">
        <v>160</v>
      </c>
      <c r="O235" s="66"/>
      <c r="P235" s="92">
        <f aca="true" t="shared" si="96" ref="P235:W235">SUM(P233:P234)</f>
        <v>0.08</v>
      </c>
      <c r="Q235" s="92">
        <f t="shared" si="96"/>
        <v>46.7</v>
      </c>
      <c r="R235" s="92">
        <f t="shared" si="96"/>
        <v>46.78</v>
      </c>
      <c r="S235" s="212">
        <f t="shared" si="96"/>
        <v>2121.3099999999995</v>
      </c>
      <c r="T235" s="69">
        <f>SUM(T233:T234)</f>
        <v>2168.09</v>
      </c>
      <c r="U235" s="92">
        <f>SUM(U233:U234)</f>
        <v>195.1281</v>
      </c>
      <c r="V235" s="66">
        <f t="shared" si="96"/>
        <v>2</v>
      </c>
      <c r="W235" s="66">
        <f t="shared" si="96"/>
        <v>2</v>
      </c>
      <c r="X235" s="67">
        <v>12</v>
      </c>
      <c r="Y235" s="123">
        <f>(P235*X235)</f>
        <v>0.96</v>
      </c>
      <c r="Z235" s="123">
        <f>(Q235*X235)</f>
        <v>560.4000000000001</v>
      </c>
      <c r="AA235" s="123">
        <f>(R235*X235)</f>
        <v>561.36</v>
      </c>
      <c r="AB235" s="123">
        <f>(S235*X235)</f>
        <v>25455.719999999994</v>
      </c>
      <c r="AC235" s="123">
        <f>(U235*X235)</f>
        <v>2341.5371999999998</v>
      </c>
      <c r="AD235" s="123">
        <f>(T235*X235)</f>
        <v>26017.08</v>
      </c>
      <c r="AE235" s="67">
        <v>2</v>
      </c>
      <c r="AF235" s="233"/>
      <c r="AG235" s="144"/>
    </row>
    <row r="236" spans="9:33" s="45" customFormat="1" ht="15" customHeight="1">
      <c r="I236" s="78"/>
      <c r="J236" s="29"/>
      <c r="K236" s="46"/>
      <c r="L236" s="46"/>
      <c r="M236" s="217"/>
      <c r="N236" s="44"/>
      <c r="O236" s="44"/>
      <c r="P236" s="47"/>
      <c r="Q236" s="47"/>
      <c r="R236" s="50"/>
      <c r="S236" s="201"/>
      <c r="T236" s="50"/>
      <c r="U236" s="47"/>
      <c r="V236" s="46"/>
      <c r="W236" s="46"/>
      <c r="X236" s="46"/>
      <c r="Y236" s="46"/>
      <c r="Z236" s="46"/>
      <c r="AA236" s="46"/>
      <c r="AB236" s="46"/>
      <c r="AC236" s="42"/>
      <c r="AD236" s="46"/>
      <c r="AE236" s="46"/>
      <c r="AF236" s="233"/>
      <c r="AG236" s="144"/>
    </row>
    <row r="237" spans="1:33" s="45" customFormat="1" ht="24.75" customHeight="1">
      <c r="A237" s="146" t="s">
        <v>482</v>
      </c>
      <c r="B237" s="146" t="s">
        <v>483</v>
      </c>
      <c r="C237" s="146" t="s">
        <v>746</v>
      </c>
      <c r="D237" s="146" t="s">
        <v>747</v>
      </c>
      <c r="E237" s="146" t="s">
        <v>163</v>
      </c>
      <c r="F237" s="146" t="s">
        <v>664</v>
      </c>
      <c r="G237" s="146" t="s">
        <v>148</v>
      </c>
      <c r="H237" s="146" t="s">
        <v>250</v>
      </c>
      <c r="I237" s="147">
        <v>1081.64</v>
      </c>
      <c r="J237" s="147">
        <v>23.35</v>
      </c>
      <c r="K237" s="44" t="s">
        <v>163</v>
      </c>
      <c r="L237" s="44">
        <v>1</v>
      </c>
      <c r="M237" s="44">
        <v>1</v>
      </c>
      <c r="N237" s="44" t="s">
        <v>163</v>
      </c>
      <c r="O237" s="44">
        <v>191</v>
      </c>
      <c r="P237" s="48">
        <v>0.03</v>
      </c>
      <c r="Q237" s="48">
        <v>23.35</v>
      </c>
      <c r="R237" s="49">
        <f aca="true" t="shared" si="97" ref="R237:R242">SUM(P237:Q237)</f>
        <v>23.380000000000003</v>
      </c>
      <c r="S237" s="201">
        <f aca="true" t="shared" si="98" ref="S237:S242">(T237-R237)</f>
        <v>1058.26</v>
      </c>
      <c r="T237" s="133">
        <v>1081.64</v>
      </c>
      <c r="U237" s="42">
        <f aca="true" t="shared" si="99" ref="U237:U243">0.09*(T237)</f>
        <v>97.3476</v>
      </c>
      <c r="V237" s="44">
        <v>1</v>
      </c>
      <c r="W237" s="44">
        <v>1</v>
      </c>
      <c r="X237" s="46">
        <v>12</v>
      </c>
      <c r="Y237" s="42">
        <f aca="true" t="shared" si="100" ref="Y237:Y242">(P237*X237)</f>
        <v>0.36</v>
      </c>
      <c r="Z237" s="42">
        <f aca="true" t="shared" si="101" ref="Z237:Z242">(Q237*X237)</f>
        <v>280.20000000000005</v>
      </c>
      <c r="AA237" s="42">
        <f aca="true" t="shared" si="102" ref="AA237:AA242">(R237*X237)</f>
        <v>280.56000000000006</v>
      </c>
      <c r="AB237" s="42">
        <f aca="true" t="shared" si="103" ref="AB237:AB242">(S237*X237)</f>
        <v>12699.119999999999</v>
      </c>
      <c r="AC237" s="42">
        <f aca="true" t="shared" si="104" ref="AC237:AC242">(U237*X237)</f>
        <v>1168.1712</v>
      </c>
      <c r="AD237" s="42">
        <f aca="true" t="shared" si="105" ref="AD237:AD242">(T237*X237)</f>
        <v>12979.68</v>
      </c>
      <c r="AE237" s="46">
        <v>1</v>
      </c>
      <c r="AF237" s="228" t="s">
        <v>148</v>
      </c>
      <c r="AG237" s="144" t="s">
        <v>164</v>
      </c>
    </row>
    <row r="238" spans="1:33" s="45" customFormat="1" ht="23.25" customHeight="1">
      <c r="A238" s="146" t="s">
        <v>484</v>
      </c>
      <c r="B238" s="146" t="s">
        <v>485</v>
      </c>
      <c r="C238" s="146" t="s">
        <v>748</v>
      </c>
      <c r="D238" s="146" t="s">
        <v>749</v>
      </c>
      <c r="E238" s="146" t="s">
        <v>163</v>
      </c>
      <c r="F238" s="146" t="s">
        <v>661</v>
      </c>
      <c r="G238" s="146" t="s">
        <v>148</v>
      </c>
      <c r="H238" s="146" t="s">
        <v>203</v>
      </c>
      <c r="I238" s="147">
        <v>1081.64</v>
      </c>
      <c r="J238" s="147">
        <v>23.35</v>
      </c>
      <c r="K238" s="44" t="s">
        <v>163</v>
      </c>
      <c r="L238" s="44">
        <v>1</v>
      </c>
      <c r="M238" s="44">
        <v>1</v>
      </c>
      <c r="N238" s="44" t="s">
        <v>163</v>
      </c>
      <c r="O238" s="44">
        <v>192</v>
      </c>
      <c r="P238" s="48">
        <v>0.03</v>
      </c>
      <c r="Q238" s="48">
        <v>23.35</v>
      </c>
      <c r="R238" s="49">
        <f t="shared" si="97"/>
        <v>23.380000000000003</v>
      </c>
      <c r="S238" s="201">
        <f t="shared" si="98"/>
        <v>1058.26</v>
      </c>
      <c r="T238" s="133">
        <v>1081.64</v>
      </c>
      <c r="U238" s="42">
        <f t="shared" si="99"/>
        <v>97.3476</v>
      </c>
      <c r="V238" s="44">
        <v>1</v>
      </c>
      <c r="W238" s="44">
        <v>1</v>
      </c>
      <c r="X238" s="46">
        <v>12</v>
      </c>
      <c r="Y238" s="42">
        <f t="shared" si="100"/>
        <v>0.36</v>
      </c>
      <c r="Z238" s="42">
        <f t="shared" si="101"/>
        <v>280.20000000000005</v>
      </c>
      <c r="AA238" s="42">
        <f t="shared" si="102"/>
        <v>280.56000000000006</v>
      </c>
      <c r="AB238" s="42">
        <f t="shared" si="103"/>
        <v>12699.119999999999</v>
      </c>
      <c r="AC238" s="42">
        <f t="shared" si="104"/>
        <v>1168.1712</v>
      </c>
      <c r="AD238" s="42">
        <f t="shared" si="105"/>
        <v>12979.68</v>
      </c>
      <c r="AE238" s="46">
        <v>2</v>
      </c>
      <c r="AF238" s="228" t="s">
        <v>148</v>
      </c>
      <c r="AG238" s="144" t="s">
        <v>127</v>
      </c>
    </row>
    <row r="239" spans="1:33" s="45" customFormat="1" ht="24.75" customHeight="1">
      <c r="A239" s="79" t="s">
        <v>486</v>
      </c>
      <c r="B239" s="79" t="s">
        <v>487</v>
      </c>
      <c r="C239" s="79" t="s">
        <v>750</v>
      </c>
      <c r="D239" s="79" t="s">
        <v>751</v>
      </c>
      <c r="E239" s="79" t="s">
        <v>163</v>
      </c>
      <c r="F239" s="79" t="s">
        <v>661</v>
      </c>
      <c r="G239" s="79" t="s">
        <v>148</v>
      </c>
      <c r="H239" s="79" t="s">
        <v>275</v>
      </c>
      <c r="I239" s="78">
        <v>1017.9</v>
      </c>
      <c r="J239" s="29"/>
      <c r="K239" s="44" t="s">
        <v>163</v>
      </c>
      <c r="L239" s="44">
        <v>1</v>
      </c>
      <c r="M239" s="44">
        <v>1</v>
      </c>
      <c r="N239" s="44" t="s">
        <v>163</v>
      </c>
      <c r="O239" s="44">
        <v>193</v>
      </c>
      <c r="P239" s="48">
        <v>0.03</v>
      </c>
      <c r="Q239" s="48">
        <v>23.35</v>
      </c>
      <c r="R239" s="49">
        <f t="shared" si="97"/>
        <v>23.380000000000003</v>
      </c>
      <c r="S239" s="201">
        <f t="shared" si="98"/>
        <v>994.52</v>
      </c>
      <c r="T239" s="133">
        <v>1017.9</v>
      </c>
      <c r="U239" s="42">
        <f t="shared" si="99"/>
        <v>91.61099999999999</v>
      </c>
      <c r="V239" s="44">
        <v>1</v>
      </c>
      <c r="W239" s="44">
        <v>1</v>
      </c>
      <c r="X239" s="46">
        <v>12</v>
      </c>
      <c r="Y239" s="42">
        <f t="shared" si="100"/>
        <v>0.36</v>
      </c>
      <c r="Z239" s="42">
        <f t="shared" si="101"/>
        <v>280.20000000000005</v>
      </c>
      <c r="AA239" s="42">
        <f t="shared" si="102"/>
        <v>280.56000000000006</v>
      </c>
      <c r="AB239" s="42">
        <f t="shared" si="103"/>
        <v>11934.24</v>
      </c>
      <c r="AC239" s="42">
        <f t="shared" si="104"/>
        <v>1099.3319999999999</v>
      </c>
      <c r="AD239" s="42">
        <f t="shared" si="105"/>
        <v>12214.8</v>
      </c>
      <c r="AE239" s="46">
        <v>3</v>
      </c>
      <c r="AF239" s="228" t="s">
        <v>148</v>
      </c>
      <c r="AG239" s="144" t="s">
        <v>125</v>
      </c>
    </row>
    <row r="240" spans="1:33" s="45" customFormat="1" ht="24.75" customHeight="1">
      <c r="A240" s="79" t="s">
        <v>488</v>
      </c>
      <c r="B240" s="79" t="s">
        <v>489</v>
      </c>
      <c r="C240" s="79" t="s">
        <v>752</v>
      </c>
      <c r="D240" s="79" t="s">
        <v>753</v>
      </c>
      <c r="E240" s="79" t="s">
        <v>163</v>
      </c>
      <c r="F240" s="79" t="s">
        <v>664</v>
      </c>
      <c r="G240" s="79" t="s">
        <v>148</v>
      </c>
      <c r="H240" s="79" t="s">
        <v>206</v>
      </c>
      <c r="I240" s="78">
        <v>1017.9</v>
      </c>
      <c r="J240" s="29"/>
      <c r="K240" s="44" t="s">
        <v>163</v>
      </c>
      <c r="L240" s="44">
        <v>1</v>
      </c>
      <c r="M240" s="44">
        <v>1</v>
      </c>
      <c r="N240" s="44" t="s">
        <v>163</v>
      </c>
      <c r="O240" s="44">
        <v>194</v>
      </c>
      <c r="P240" s="48">
        <v>0.03</v>
      </c>
      <c r="Q240" s="48">
        <v>23.35</v>
      </c>
      <c r="R240" s="49">
        <f t="shared" si="97"/>
        <v>23.380000000000003</v>
      </c>
      <c r="S240" s="201">
        <f t="shared" si="98"/>
        <v>994.52</v>
      </c>
      <c r="T240" s="133">
        <v>1017.9</v>
      </c>
      <c r="U240" s="42">
        <f t="shared" si="99"/>
        <v>91.61099999999999</v>
      </c>
      <c r="V240" s="44">
        <v>1</v>
      </c>
      <c r="W240" s="44">
        <v>1</v>
      </c>
      <c r="X240" s="46">
        <v>12</v>
      </c>
      <c r="Y240" s="42">
        <f t="shared" si="100"/>
        <v>0.36</v>
      </c>
      <c r="Z240" s="42">
        <f t="shared" si="101"/>
        <v>280.20000000000005</v>
      </c>
      <c r="AA240" s="42">
        <f t="shared" si="102"/>
        <v>280.56000000000006</v>
      </c>
      <c r="AB240" s="42">
        <f t="shared" si="103"/>
        <v>11934.24</v>
      </c>
      <c r="AC240" s="42">
        <f t="shared" si="104"/>
        <v>1099.3319999999999</v>
      </c>
      <c r="AD240" s="42">
        <f t="shared" si="105"/>
        <v>12214.8</v>
      </c>
      <c r="AE240" s="46">
        <v>4</v>
      </c>
      <c r="AF240" s="228" t="s">
        <v>148</v>
      </c>
      <c r="AG240" s="144" t="s">
        <v>165</v>
      </c>
    </row>
    <row r="241" spans="1:33" s="45" customFormat="1" ht="24.75" customHeight="1">
      <c r="A241" s="79" t="s">
        <v>490</v>
      </c>
      <c r="B241" s="79" t="s">
        <v>491</v>
      </c>
      <c r="C241" s="79" t="s">
        <v>752</v>
      </c>
      <c r="D241" s="79" t="s">
        <v>755</v>
      </c>
      <c r="E241" s="79" t="s">
        <v>163</v>
      </c>
      <c r="F241" s="79" t="s">
        <v>664</v>
      </c>
      <c r="G241" s="79" t="s">
        <v>148</v>
      </c>
      <c r="H241" s="79" t="s">
        <v>250</v>
      </c>
      <c r="I241" s="78">
        <v>1017.9</v>
      </c>
      <c r="J241" s="29"/>
      <c r="K241" s="44" t="s">
        <v>163</v>
      </c>
      <c r="L241" s="44">
        <v>1</v>
      </c>
      <c r="M241" s="44">
        <v>1</v>
      </c>
      <c r="N241" s="44" t="s">
        <v>163</v>
      </c>
      <c r="O241" s="44">
        <v>195</v>
      </c>
      <c r="P241" s="48">
        <v>0.03</v>
      </c>
      <c r="Q241" s="48">
        <v>23.35</v>
      </c>
      <c r="R241" s="49">
        <f t="shared" si="97"/>
        <v>23.380000000000003</v>
      </c>
      <c r="S241" s="201">
        <f t="shared" si="98"/>
        <v>994.52</v>
      </c>
      <c r="T241" s="133">
        <v>1017.9</v>
      </c>
      <c r="U241" s="42">
        <f t="shared" si="99"/>
        <v>91.61099999999999</v>
      </c>
      <c r="V241" s="44">
        <v>1</v>
      </c>
      <c r="W241" s="44">
        <v>1</v>
      </c>
      <c r="X241" s="46">
        <v>12</v>
      </c>
      <c r="Y241" s="42">
        <f t="shared" si="100"/>
        <v>0.36</v>
      </c>
      <c r="Z241" s="42">
        <f t="shared" si="101"/>
        <v>280.20000000000005</v>
      </c>
      <c r="AA241" s="42">
        <f t="shared" si="102"/>
        <v>280.56000000000006</v>
      </c>
      <c r="AB241" s="42">
        <f t="shared" si="103"/>
        <v>11934.24</v>
      </c>
      <c r="AC241" s="42">
        <f t="shared" si="104"/>
        <v>1099.3319999999999</v>
      </c>
      <c r="AD241" s="42">
        <f t="shared" si="105"/>
        <v>12214.8</v>
      </c>
      <c r="AE241" s="46">
        <v>5</v>
      </c>
      <c r="AF241" s="228" t="s">
        <v>148</v>
      </c>
      <c r="AG241" s="144" t="s">
        <v>166</v>
      </c>
    </row>
    <row r="242" spans="1:33" s="45" customFormat="1" ht="24" customHeight="1">
      <c r="A242" s="79" t="s">
        <v>492</v>
      </c>
      <c r="B242" s="79" t="s">
        <v>493</v>
      </c>
      <c r="C242" s="79" t="s">
        <v>756</v>
      </c>
      <c r="D242" s="79" t="s">
        <v>757</v>
      </c>
      <c r="E242" s="79" t="s">
        <v>163</v>
      </c>
      <c r="F242" s="79" t="s">
        <v>664</v>
      </c>
      <c r="G242" s="79" t="s">
        <v>148</v>
      </c>
      <c r="H242" s="79" t="s">
        <v>212</v>
      </c>
      <c r="I242" s="78">
        <v>1017.9</v>
      </c>
      <c r="J242" s="29"/>
      <c r="K242" s="44" t="s">
        <v>163</v>
      </c>
      <c r="L242" s="44">
        <v>1</v>
      </c>
      <c r="M242" s="44">
        <v>1</v>
      </c>
      <c r="N242" s="44" t="s">
        <v>163</v>
      </c>
      <c r="O242" s="44">
        <v>196</v>
      </c>
      <c r="P242" s="48">
        <v>0.03</v>
      </c>
      <c r="Q242" s="48">
        <v>23.35</v>
      </c>
      <c r="R242" s="49">
        <f t="shared" si="97"/>
        <v>23.380000000000003</v>
      </c>
      <c r="S242" s="201">
        <f t="shared" si="98"/>
        <v>994.52</v>
      </c>
      <c r="T242" s="133">
        <v>1017.9</v>
      </c>
      <c r="U242" s="42">
        <f t="shared" si="99"/>
        <v>91.61099999999999</v>
      </c>
      <c r="V242" s="44">
        <v>1</v>
      </c>
      <c r="W242" s="44">
        <v>1</v>
      </c>
      <c r="X242" s="46">
        <v>12</v>
      </c>
      <c r="Y242" s="42">
        <f t="shared" si="100"/>
        <v>0.36</v>
      </c>
      <c r="Z242" s="42">
        <f t="shared" si="101"/>
        <v>280.20000000000005</v>
      </c>
      <c r="AA242" s="42">
        <f t="shared" si="102"/>
        <v>280.56000000000006</v>
      </c>
      <c r="AB242" s="42">
        <f t="shared" si="103"/>
        <v>11934.24</v>
      </c>
      <c r="AC242" s="42">
        <f t="shared" si="104"/>
        <v>1099.3319999999999</v>
      </c>
      <c r="AD242" s="42">
        <f t="shared" si="105"/>
        <v>12214.8</v>
      </c>
      <c r="AE242" s="46">
        <v>6</v>
      </c>
      <c r="AF242" s="228" t="s">
        <v>148</v>
      </c>
      <c r="AG242" s="144" t="s">
        <v>166</v>
      </c>
    </row>
    <row r="243" spans="1:33" s="45" customFormat="1" ht="24" customHeight="1">
      <c r="A243" s="79" t="s">
        <v>614</v>
      </c>
      <c r="B243" s="79" t="s">
        <v>615</v>
      </c>
      <c r="C243" s="79" t="s">
        <v>687</v>
      </c>
      <c r="D243" s="79" t="s">
        <v>754</v>
      </c>
      <c r="E243" s="79" t="s">
        <v>163</v>
      </c>
      <c r="F243" s="79" t="s">
        <v>661</v>
      </c>
      <c r="G243" s="79" t="s">
        <v>148</v>
      </c>
      <c r="H243" s="79" t="s">
        <v>323</v>
      </c>
      <c r="I243" s="78">
        <v>1017.9</v>
      </c>
      <c r="K243" s="44" t="s">
        <v>163</v>
      </c>
      <c r="L243" s="44">
        <v>1</v>
      </c>
      <c r="M243" s="44">
        <v>1</v>
      </c>
      <c r="N243" s="44" t="s">
        <v>163</v>
      </c>
      <c r="O243" s="44">
        <v>197</v>
      </c>
      <c r="P243" s="48">
        <v>0.03</v>
      </c>
      <c r="Q243" s="48">
        <v>23.35</v>
      </c>
      <c r="R243" s="49">
        <f>SUM(P243:Q243)</f>
        <v>23.380000000000003</v>
      </c>
      <c r="S243" s="201">
        <f>(T243-R243)</f>
        <v>994.52</v>
      </c>
      <c r="T243" s="133">
        <v>1017.9</v>
      </c>
      <c r="U243" s="42">
        <f t="shared" si="99"/>
        <v>91.61099999999999</v>
      </c>
      <c r="V243" s="44">
        <v>1</v>
      </c>
      <c r="W243" s="44">
        <v>1</v>
      </c>
      <c r="X243" s="46">
        <v>12</v>
      </c>
      <c r="Y243" s="42">
        <f>(P243*X243)</f>
        <v>0.36</v>
      </c>
      <c r="Z243" s="42">
        <f>(Q243*X243)</f>
        <v>280.20000000000005</v>
      </c>
      <c r="AA243" s="42">
        <f>(R243*X243)</f>
        <v>280.56000000000006</v>
      </c>
      <c r="AB243" s="42">
        <f>(S243*X243)</f>
        <v>11934.24</v>
      </c>
      <c r="AC243" s="42">
        <f>(U243*X243)</f>
        <v>1099.3319999999999</v>
      </c>
      <c r="AD243" s="42">
        <f>(T243*X243)</f>
        <v>12214.8</v>
      </c>
      <c r="AE243" s="46">
        <v>7</v>
      </c>
      <c r="AF243" s="228" t="s">
        <v>148</v>
      </c>
      <c r="AG243" s="144" t="s">
        <v>166</v>
      </c>
    </row>
    <row r="244" spans="1:33" s="45" customFormat="1" ht="15" customHeight="1">
      <c r="A244" s="79"/>
      <c r="B244" s="79"/>
      <c r="C244" s="79"/>
      <c r="D244" s="79"/>
      <c r="E244" s="79"/>
      <c r="F244" s="79"/>
      <c r="G244" s="79"/>
      <c r="H244" s="79"/>
      <c r="I244" s="78">
        <f>SUM(I237:I243)</f>
        <v>7252.779999999999</v>
      </c>
      <c r="J244" s="29"/>
      <c r="K244" s="66" t="s">
        <v>163</v>
      </c>
      <c r="L244" s="66">
        <f>SUM(L237:L243)</f>
        <v>7</v>
      </c>
      <c r="M244" s="66">
        <f>SUM(M237:M243)</f>
        <v>7</v>
      </c>
      <c r="N244" s="66" t="s">
        <v>163</v>
      </c>
      <c r="O244" s="67">
        <v>7</v>
      </c>
      <c r="P244" s="66">
        <f aca="true" t="shared" si="106" ref="P244:U244">SUM(P237:P243)</f>
        <v>0.21</v>
      </c>
      <c r="Q244" s="66">
        <f t="shared" si="106"/>
        <v>163.45</v>
      </c>
      <c r="R244" s="66">
        <f t="shared" si="106"/>
        <v>163.66</v>
      </c>
      <c r="S244" s="213">
        <f t="shared" si="106"/>
        <v>7089.120000000001</v>
      </c>
      <c r="T244" s="66">
        <f t="shared" si="106"/>
        <v>7252.779999999999</v>
      </c>
      <c r="U244" s="66">
        <f t="shared" si="106"/>
        <v>652.7502</v>
      </c>
      <c r="V244" s="66">
        <f>SUM(V237:V243)</f>
        <v>7</v>
      </c>
      <c r="W244" s="66">
        <f>SUM(W237:W243)</f>
        <v>7</v>
      </c>
      <c r="X244" s="67">
        <v>12</v>
      </c>
      <c r="Y244" s="123">
        <f>(P244*X244)</f>
        <v>2.52</v>
      </c>
      <c r="Z244" s="123">
        <f>(Q244*X244)</f>
        <v>1961.3999999999999</v>
      </c>
      <c r="AA244" s="123">
        <f>(R244*X244)</f>
        <v>1963.92</v>
      </c>
      <c r="AB244" s="123">
        <f>(S244*X244)</f>
        <v>85069.44</v>
      </c>
      <c r="AC244" s="123">
        <f>(U244*X244)</f>
        <v>7833.002399999999</v>
      </c>
      <c r="AD244" s="123">
        <f>(T244*X244)</f>
        <v>87033.35999999999</v>
      </c>
      <c r="AE244" s="67">
        <v>7</v>
      </c>
      <c r="AF244" s="234"/>
      <c r="AG244" s="144"/>
    </row>
    <row r="245" spans="11:33" s="45" customFormat="1" ht="12.75" customHeight="1">
      <c r="K245" s="46"/>
      <c r="L245" s="46"/>
      <c r="M245" s="46"/>
      <c r="N245" s="44"/>
      <c r="O245" s="46"/>
      <c r="P245" s="47"/>
      <c r="Q245" s="47"/>
      <c r="R245" s="50"/>
      <c r="S245" s="205"/>
      <c r="T245" s="50"/>
      <c r="U245" s="47"/>
      <c r="V245" s="46"/>
      <c r="W245" s="46"/>
      <c r="X245" s="46"/>
      <c r="Y245" s="46"/>
      <c r="Z245" s="46"/>
      <c r="AA245" s="46"/>
      <c r="AB245" s="46"/>
      <c r="AC245" s="42"/>
      <c r="AD245" s="46"/>
      <c r="AE245" s="46"/>
      <c r="AF245" s="233"/>
      <c r="AG245" s="144"/>
    </row>
    <row r="246" spans="1:33" s="45" customFormat="1" ht="24.75" customHeight="1">
      <c r="A246" s="146" t="s">
        <v>494</v>
      </c>
      <c r="B246" s="146" t="s">
        <v>495</v>
      </c>
      <c r="C246" s="146" t="s">
        <v>758</v>
      </c>
      <c r="D246" s="146" t="s">
        <v>759</v>
      </c>
      <c r="E246" s="146" t="s">
        <v>167</v>
      </c>
      <c r="F246" s="146" t="s">
        <v>664</v>
      </c>
      <c r="G246" s="146" t="s">
        <v>148</v>
      </c>
      <c r="H246" s="146" t="s">
        <v>245</v>
      </c>
      <c r="I246" s="147">
        <v>1021.67</v>
      </c>
      <c r="J246" s="147">
        <v>23.26</v>
      </c>
      <c r="K246" s="44" t="s">
        <v>167</v>
      </c>
      <c r="L246" s="44">
        <v>1</v>
      </c>
      <c r="M246" s="44">
        <v>1</v>
      </c>
      <c r="N246" s="44" t="s">
        <v>167</v>
      </c>
      <c r="O246" s="44">
        <v>198</v>
      </c>
      <c r="P246" s="48">
        <v>0.03</v>
      </c>
      <c r="Q246" s="48">
        <v>23.26</v>
      </c>
      <c r="R246" s="49">
        <f aca="true" t="shared" si="107" ref="R246:R260">SUM(P246:Q246)</f>
        <v>23.290000000000003</v>
      </c>
      <c r="S246" s="201">
        <f aca="true" t="shared" si="108" ref="S246:S260">(T246-R246)</f>
        <v>998.38</v>
      </c>
      <c r="T246" s="132">
        <v>1021.67</v>
      </c>
      <c r="U246" s="42">
        <f aca="true" t="shared" si="109" ref="U246:U260">0.09*(T246)</f>
        <v>91.9503</v>
      </c>
      <c r="V246" s="44">
        <v>1</v>
      </c>
      <c r="W246" s="44">
        <v>1</v>
      </c>
      <c r="X246" s="46">
        <v>12</v>
      </c>
      <c r="Y246" s="42">
        <f aca="true" t="shared" si="110" ref="Y246:Y260">(P246*X246)</f>
        <v>0.36</v>
      </c>
      <c r="Z246" s="42">
        <f aca="true" t="shared" si="111" ref="Z246:Z260">(Q246*X246)</f>
        <v>279.12</v>
      </c>
      <c r="AA246" s="42">
        <f aca="true" t="shared" si="112" ref="AA246:AA260">(R246*X246)</f>
        <v>279.48</v>
      </c>
      <c r="AB246" s="42">
        <f aca="true" t="shared" si="113" ref="AB246:AB260">(S246*X246)</f>
        <v>11980.56</v>
      </c>
      <c r="AC246" s="42">
        <f aca="true" t="shared" si="114" ref="AC246:AC260">(U246*X246)</f>
        <v>1103.4036</v>
      </c>
      <c r="AD246" s="42">
        <f aca="true" t="shared" si="115" ref="AD246:AD260">(T246*X246)</f>
        <v>12260.039999999999</v>
      </c>
      <c r="AE246" s="46">
        <v>1</v>
      </c>
      <c r="AF246" s="228" t="s">
        <v>148</v>
      </c>
      <c r="AG246" s="144" t="s">
        <v>168</v>
      </c>
    </row>
    <row r="247" spans="1:33" s="45" customFormat="1" ht="24.75" customHeight="1">
      <c r="A247" s="146" t="s">
        <v>496</v>
      </c>
      <c r="B247" s="146" t="s">
        <v>497</v>
      </c>
      <c r="C247" s="146" t="s">
        <v>760</v>
      </c>
      <c r="D247" s="146" t="s">
        <v>761</v>
      </c>
      <c r="E247" s="146" t="s">
        <v>167</v>
      </c>
      <c r="F247" s="146" t="s">
        <v>664</v>
      </c>
      <c r="G247" s="146" t="s">
        <v>148</v>
      </c>
      <c r="H247" s="146" t="s">
        <v>212</v>
      </c>
      <c r="I247" s="147">
        <v>1206.32</v>
      </c>
      <c r="J247" s="147">
        <v>23.26</v>
      </c>
      <c r="K247" s="44" t="s">
        <v>167</v>
      </c>
      <c r="L247" s="44">
        <v>1</v>
      </c>
      <c r="M247" s="44">
        <v>1</v>
      </c>
      <c r="N247" s="44" t="s">
        <v>167</v>
      </c>
      <c r="O247" s="44">
        <v>199</v>
      </c>
      <c r="P247" s="48">
        <v>0.03</v>
      </c>
      <c r="Q247" s="48">
        <v>23.26</v>
      </c>
      <c r="R247" s="49">
        <f t="shared" si="107"/>
        <v>23.290000000000003</v>
      </c>
      <c r="S247" s="201">
        <f t="shared" si="108"/>
        <v>1183.03</v>
      </c>
      <c r="T247" s="132">
        <v>1206.32</v>
      </c>
      <c r="U247" s="42">
        <f t="shared" si="109"/>
        <v>108.5688</v>
      </c>
      <c r="V247" s="44">
        <v>1</v>
      </c>
      <c r="W247" s="44">
        <v>1</v>
      </c>
      <c r="X247" s="46">
        <v>12</v>
      </c>
      <c r="Y247" s="42">
        <f t="shared" si="110"/>
        <v>0.36</v>
      </c>
      <c r="Z247" s="42">
        <f t="shared" si="111"/>
        <v>279.12</v>
      </c>
      <c r="AA247" s="42">
        <f t="shared" si="112"/>
        <v>279.48</v>
      </c>
      <c r="AB247" s="42">
        <f t="shared" si="113"/>
        <v>14196.36</v>
      </c>
      <c r="AC247" s="42">
        <f t="shared" si="114"/>
        <v>1302.8256</v>
      </c>
      <c r="AD247" s="42">
        <f t="shared" si="115"/>
        <v>14475.84</v>
      </c>
      <c r="AE247" s="46">
        <v>2</v>
      </c>
      <c r="AF247" s="228" t="s">
        <v>148</v>
      </c>
      <c r="AG247" s="144" t="s">
        <v>169</v>
      </c>
    </row>
    <row r="248" spans="1:33" s="45" customFormat="1" ht="24.75" customHeight="1">
      <c r="A248" s="79" t="s">
        <v>612</v>
      </c>
      <c r="B248" s="79" t="s">
        <v>613</v>
      </c>
      <c r="C248" s="79" t="s">
        <v>772</v>
      </c>
      <c r="D248" s="79" t="s">
        <v>781</v>
      </c>
      <c r="E248" s="79" t="s">
        <v>167</v>
      </c>
      <c r="F248" s="79" t="s">
        <v>661</v>
      </c>
      <c r="G248" s="79" t="s">
        <v>148</v>
      </c>
      <c r="H248" s="79" t="s">
        <v>370</v>
      </c>
      <c r="I248" s="78">
        <v>1017.9</v>
      </c>
      <c r="J248" s="29"/>
      <c r="K248" s="44" t="s">
        <v>167</v>
      </c>
      <c r="L248" s="44">
        <v>1</v>
      </c>
      <c r="M248" s="44">
        <v>1</v>
      </c>
      <c r="N248" s="44" t="s">
        <v>167</v>
      </c>
      <c r="O248" s="44">
        <v>200</v>
      </c>
      <c r="P248" s="48">
        <v>0.03</v>
      </c>
      <c r="Q248" s="48">
        <v>23.26</v>
      </c>
      <c r="R248" s="49">
        <f t="shared" si="107"/>
        <v>23.290000000000003</v>
      </c>
      <c r="S248" s="201">
        <f t="shared" si="108"/>
        <v>994.61</v>
      </c>
      <c r="T248" s="132">
        <v>1017.9</v>
      </c>
      <c r="U248" s="42">
        <f t="shared" si="109"/>
        <v>91.61099999999999</v>
      </c>
      <c r="V248" s="44">
        <v>1</v>
      </c>
      <c r="W248" s="44">
        <v>1</v>
      </c>
      <c r="X248" s="46">
        <v>12</v>
      </c>
      <c r="Y248" s="42">
        <f t="shared" si="110"/>
        <v>0.36</v>
      </c>
      <c r="Z248" s="42">
        <f t="shared" si="111"/>
        <v>279.12</v>
      </c>
      <c r="AA248" s="42">
        <f t="shared" si="112"/>
        <v>279.48</v>
      </c>
      <c r="AB248" s="42">
        <f t="shared" si="113"/>
        <v>11935.32</v>
      </c>
      <c r="AC248" s="42">
        <f t="shared" si="114"/>
        <v>1099.3319999999999</v>
      </c>
      <c r="AD248" s="42">
        <f t="shared" si="115"/>
        <v>12214.8</v>
      </c>
      <c r="AE248" s="46">
        <v>3</v>
      </c>
      <c r="AF248" s="228" t="s">
        <v>148</v>
      </c>
      <c r="AG248" s="144" t="s">
        <v>170</v>
      </c>
    </row>
    <row r="249" spans="1:33" s="45" customFormat="1" ht="24.75" customHeight="1">
      <c r="A249" s="146" t="s">
        <v>498</v>
      </c>
      <c r="B249" s="146" t="s">
        <v>499</v>
      </c>
      <c r="C249" s="146" t="s">
        <v>675</v>
      </c>
      <c r="D249" s="146" t="s">
        <v>762</v>
      </c>
      <c r="E249" s="146" t="s">
        <v>167</v>
      </c>
      <c r="F249" s="146" t="s">
        <v>664</v>
      </c>
      <c r="G249" s="146" t="s">
        <v>148</v>
      </c>
      <c r="H249" s="146" t="s">
        <v>212</v>
      </c>
      <c r="I249" s="147">
        <v>1064.15</v>
      </c>
      <c r="J249" s="147">
        <v>23.26</v>
      </c>
      <c r="K249" s="44" t="s">
        <v>167</v>
      </c>
      <c r="L249" s="44">
        <v>1</v>
      </c>
      <c r="M249" s="44">
        <v>1</v>
      </c>
      <c r="N249" s="44" t="s">
        <v>167</v>
      </c>
      <c r="O249" s="44">
        <v>201</v>
      </c>
      <c r="P249" s="48">
        <v>0.03</v>
      </c>
      <c r="Q249" s="48">
        <v>23.26</v>
      </c>
      <c r="R249" s="49">
        <f t="shared" si="107"/>
        <v>23.290000000000003</v>
      </c>
      <c r="S249" s="201">
        <f t="shared" si="108"/>
        <v>1040.8600000000001</v>
      </c>
      <c r="T249" s="132">
        <v>1064.15</v>
      </c>
      <c r="U249" s="42">
        <f t="shared" si="109"/>
        <v>95.7735</v>
      </c>
      <c r="V249" s="44">
        <v>1</v>
      </c>
      <c r="W249" s="44">
        <v>1</v>
      </c>
      <c r="X249" s="46">
        <v>12</v>
      </c>
      <c r="Y249" s="42">
        <f t="shared" si="110"/>
        <v>0.36</v>
      </c>
      <c r="Z249" s="42">
        <f t="shared" si="111"/>
        <v>279.12</v>
      </c>
      <c r="AA249" s="42">
        <f t="shared" si="112"/>
        <v>279.48</v>
      </c>
      <c r="AB249" s="42">
        <f t="shared" si="113"/>
        <v>12490.320000000002</v>
      </c>
      <c r="AC249" s="42">
        <f t="shared" si="114"/>
        <v>1149.282</v>
      </c>
      <c r="AD249" s="42">
        <f t="shared" si="115"/>
        <v>12769.800000000001</v>
      </c>
      <c r="AE249" s="46">
        <v>4</v>
      </c>
      <c r="AF249" s="228" t="s">
        <v>148</v>
      </c>
      <c r="AG249" s="144" t="s">
        <v>166</v>
      </c>
    </row>
    <row r="250" spans="1:33" s="45" customFormat="1" ht="24.75" customHeight="1">
      <c r="A250" s="146" t="s">
        <v>500</v>
      </c>
      <c r="B250" s="146" t="s">
        <v>501</v>
      </c>
      <c r="C250" s="146" t="s">
        <v>763</v>
      </c>
      <c r="D250" s="146" t="s">
        <v>764</v>
      </c>
      <c r="E250" s="146" t="s">
        <v>167</v>
      </c>
      <c r="F250" s="146" t="s">
        <v>664</v>
      </c>
      <c r="G250" s="146" t="s">
        <v>148</v>
      </c>
      <c r="H250" s="146" t="s">
        <v>765</v>
      </c>
      <c r="I250" s="147">
        <v>1164.27</v>
      </c>
      <c r="J250" s="147">
        <v>23.26</v>
      </c>
      <c r="K250" s="44" t="s">
        <v>167</v>
      </c>
      <c r="L250" s="44">
        <v>1</v>
      </c>
      <c r="M250" s="44">
        <v>1</v>
      </c>
      <c r="N250" s="44" t="s">
        <v>167</v>
      </c>
      <c r="O250" s="44">
        <v>202</v>
      </c>
      <c r="P250" s="48">
        <v>0.03</v>
      </c>
      <c r="Q250" s="48">
        <v>23.26</v>
      </c>
      <c r="R250" s="49">
        <f t="shared" si="107"/>
        <v>23.290000000000003</v>
      </c>
      <c r="S250" s="201">
        <f t="shared" si="108"/>
        <v>1140.98</v>
      </c>
      <c r="T250" s="132">
        <v>1164.27</v>
      </c>
      <c r="U250" s="42">
        <f t="shared" si="109"/>
        <v>104.78429999999999</v>
      </c>
      <c r="V250" s="44">
        <v>1</v>
      </c>
      <c r="W250" s="44">
        <v>1</v>
      </c>
      <c r="X250" s="46">
        <v>12</v>
      </c>
      <c r="Y250" s="42">
        <f t="shared" si="110"/>
        <v>0.36</v>
      </c>
      <c r="Z250" s="42">
        <f t="shared" si="111"/>
        <v>279.12</v>
      </c>
      <c r="AA250" s="42">
        <f t="shared" si="112"/>
        <v>279.48</v>
      </c>
      <c r="AB250" s="42">
        <f t="shared" si="113"/>
        <v>13691.76</v>
      </c>
      <c r="AC250" s="42">
        <f t="shared" si="114"/>
        <v>1257.4116</v>
      </c>
      <c r="AD250" s="42">
        <f t="shared" si="115"/>
        <v>13971.24</v>
      </c>
      <c r="AE250" s="46">
        <v>5</v>
      </c>
      <c r="AF250" s="228" t="s">
        <v>148</v>
      </c>
      <c r="AG250" s="144" t="s">
        <v>171</v>
      </c>
    </row>
    <row r="251" spans="1:33" s="45" customFormat="1" ht="24.75" customHeight="1">
      <c r="A251" s="146" t="s">
        <v>502</v>
      </c>
      <c r="B251" s="146" t="s">
        <v>503</v>
      </c>
      <c r="C251" s="146" t="s">
        <v>685</v>
      </c>
      <c r="D251" s="146" t="s">
        <v>766</v>
      </c>
      <c r="E251" s="146" t="s">
        <v>167</v>
      </c>
      <c r="F251" s="146" t="s">
        <v>664</v>
      </c>
      <c r="G251" s="146" t="s">
        <v>148</v>
      </c>
      <c r="H251" s="146" t="s">
        <v>212</v>
      </c>
      <c r="I251" s="147">
        <v>1020.46</v>
      </c>
      <c r="J251" s="147">
        <v>23.26</v>
      </c>
      <c r="K251" s="44" t="s">
        <v>167</v>
      </c>
      <c r="L251" s="44">
        <v>1</v>
      </c>
      <c r="M251" s="44">
        <v>1</v>
      </c>
      <c r="N251" s="44" t="s">
        <v>167</v>
      </c>
      <c r="O251" s="44">
        <v>203</v>
      </c>
      <c r="P251" s="48">
        <v>0.03</v>
      </c>
      <c r="Q251" s="48">
        <v>23.26</v>
      </c>
      <c r="R251" s="49">
        <f t="shared" si="107"/>
        <v>23.290000000000003</v>
      </c>
      <c r="S251" s="201">
        <f t="shared" si="108"/>
        <v>997.1700000000001</v>
      </c>
      <c r="T251" s="132">
        <v>1020.46</v>
      </c>
      <c r="U251" s="42">
        <f t="shared" si="109"/>
        <v>91.8414</v>
      </c>
      <c r="V251" s="44">
        <v>1</v>
      </c>
      <c r="W251" s="44">
        <v>1</v>
      </c>
      <c r="X251" s="46">
        <v>12</v>
      </c>
      <c r="Y251" s="42">
        <f t="shared" si="110"/>
        <v>0.36</v>
      </c>
      <c r="Z251" s="42">
        <f t="shared" si="111"/>
        <v>279.12</v>
      </c>
      <c r="AA251" s="42">
        <f t="shared" si="112"/>
        <v>279.48</v>
      </c>
      <c r="AB251" s="42">
        <f t="shared" si="113"/>
        <v>11966.04</v>
      </c>
      <c r="AC251" s="42">
        <f t="shared" si="114"/>
        <v>1102.0967999999998</v>
      </c>
      <c r="AD251" s="42">
        <f t="shared" si="115"/>
        <v>12245.52</v>
      </c>
      <c r="AE251" s="46">
        <v>6</v>
      </c>
      <c r="AF251" s="228" t="s">
        <v>148</v>
      </c>
      <c r="AG251" s="144" t="s">
        <v>169</v>
      </c>
    </row>
    <row r="252" spans="1:33" s="45" customFormat="1" ht="24.75" customHeight="1">
      <c r="A252" s="146" t="s">
        <v>504</v>
      </c>
      <c r="B252" s="146" t="s">
        <v>505</v>
      </c>
      <c r="C252" s="146" t="s">
        <v>767</v>
      </c>
      <c r="D252" s="146" t="s">
        <v>768</v>
      </c>
      <c r="E252" s="146" t="s">
        <v>167</v>
      </c>
      <c r="F252" s="146" t="s">
        <v>661</v>
      </c>
      <c r="G252" s="146" t="s">
        <v>148</v>
      </c>
      <c r="H252" s="146" t="s">
        <v>765</v>
      </c>
      <c r="I252" s="147">
        <v>1055.59</v>
      </c>
      <c r="J252" s="147">
        <v>23.26</v>
      </c>
      <c r="K252" s="44" t="s">
        <v>167</v>
      </c>
      <c r="L252" s="44">
        <v>1</v>
      </c>
      <c r="M252" s="44">
        <v>1</v>
      </c>
      <c r="N252" s="44" t="s">
        <v>167</v>
      </c>
      <c r="O252" s="44">
        <v>204</v>
      </c>
      <c r="P252" s="48">
        <v>0.03</v>
      </c>
      <c r="Q252" s="48">
        <v>23.26</v>
      </c>
      <c r="R252" s="49">
        <f t="shared" si="107"/>
        <v>23.290000000000003</v>
      </c>
      <c r="S252" s="201">
        <f t="shared" si="108"/>
        <v>1032.3</v>
      </c>
      <c r="T252" s="132">
        <v>1055.59</v>
      </c>
      <c r="U252" s="42">
        <f t="shared" si="109"/>
        <v>95.00309999999999</v>
      </c>
      <c r="V252" s="44">
        <v>1</v>
      </c>
      <c r="W252" s="44">
        <v>1</v>
      </c>
      <c r="X252" s="46">
        <v>12</v>
      </c>
      <c r="Y252" s="42">
        <f t="shared" si="110"/>
        <v>0.36</v>
      </c>
      <c r="Z252" s="42">
        <f t="shared" si="111"/>
        <v>279.12</v>
      </c>
      <c r="AA252" s="42">
        <f t="shared" si="112"/>
        <v>279.48</v>
      </c>
      <c r="AB252" s="42">
        <f t="shared" si="113"/>
        <v>12387.599999999999</v>
      </c>
      <c r="AC252" s="42">
        <f t="shared" si="114"/>
        <v>1140.0371999999998</v>
      </c>
      <c r="AD252" s="42">
        <f t="shared" si="115"/>
        <v>12667.079999999998</v>
      </c>
      <c r="AE252" s="46">
        <v>7</v>
      </c>
      <c r="AF252" s="228" t="s">
        <v>148</v>
      </c>
      <c r="AG252" s="144" t="s">
        <v>172</v>
      </c>
    </row>
    <row r="253" spans="1:33" s="45" customFormat="1" ht="24.75" customHeight="1">
      <c r="A253" s="146" t="s">
        <v>506</v>
      </c>
      <c r="B253" s="146" t="s">
        <v>507</v>
      </c>
      <c r="C253" s="146" t="s">
        <v>767</v>
      </c>
      <c r="D253" s="146" t="s">
        <v>769</v>
      </c>
      <c r="E253" s="146" t="s">
        <v>167</v>
      </c>
      <c r="F253" s="146" t="s">
        <v>664</v>
      </c>
      <c r="G253" s="146" t="s">
        <v>148</v>
      </c>
      <c r="H253" s="146" t="s">
        <v>229</v>
      </c>
      <c r="I253" s="147">
        <v>1045</v>
      </c>
      <c r="J253" s="147">
        <v>23.26</v>
      </c>
      <c r="K253" s="44" t="s">
        <v>167</v>
      </c>
      <c r="L253" s="44">
        <v>1</v>
      </c>
      <c r="M253" s="44">
        <v>1</v>
      </c>
      <c r="N253" s="44" t="s">
        <v>167</v>
      </c>
      <c r="O253" s="44">
        <v>205</v>
      </c>
      <c r="P253" s="48">
        <v>0.03</v>
      </c>
      <c r="Q253" s="48">
        <v>23.26</v>
      </c>
      <c r="R253" s="49">
        <f t="shared" si="107"/>
        <v>23.290000000000003</v>
      </c>
      <c r="S253" s="201">
        <f t="shared" si="108"/>
        <v>1021.71</v>
      </c>
      <c r="T253" s="132">
        <v>1045</v>
      </c>
      <c r="U253" s="42">
        <f t="shared" si="109"/>
        <v>94.05</v>
      </c>
      <c r="V253" s="44">
        <v>1</v>
      </c>
      <c r="W253" s="44">
        <v>1</v>
      </c>
      <c r="X253" s="46">
        <v>12</v>
      </c>
      <c r="Y253" s="42">
        <f t="shared" si="110"/>
        <v>0.36</v>
      </c>
      <c r="Z253" s="42">
        <f t="shared" si="111"/>
        <v>279.12</v>
      </c>
      <c r="AA253" s="42">
        <f t="shared" si="112"/>
        <v>279.48</v>
      </c>
      <c r="AB253" s="42">
        <f t="shared" si="113"/>
        <v>12260.52</v>
      </c>
      <c r="AC253" s="42">
        <f t="shared" si="114"/>
        <v>1128.6</v>
      </c>
      <c r="AD253" s="42">
        <f t="shared" si="115"/>
        <v>12540</v>
      </c>
      <c r="AE253" s="46">
        <v>8</v>
      </c>
      <c r="AF253" s="228" t="s">
        <v>148</v>
      </c>
      <c r="AG253" s="144" t="s">
        <v>173</v>
      </c>
    </row>
    <row r="254" spans="1:33" s="45" customFormat="1" ht="24.75" customHeight="1">
      <c r="A254" s="146" t="s">
        <v>508</v>
      </c>
      <c r="B254" s="146" t="s">
        <v>509</v>
      </c>
      <c r="C254" s="146" t="s">
        <v>767</v>
      </c>
      <c r="D254" s="146" t="s">
        <v>770</v>
      </c>
      <c r="E254" s="146" t="s">
        <v>167</v>
      </c>
      <c r="F254" s="146" t="s">
        <v>661</v>
      </c>
      <c r="G254" s="146" t="s">
        <v>148</v>
      </c>
      <c r="H254" s="146" t="s">
        <v>232</v>
      </c>
      <c r="I254" s="147">
        <v>1055.59</v>
      </c>
      <c r="J254" s="147">
        <v>23.26</v>
      </c>
      <c r="K254" s="44" t="s">
        <v>167</v>
      </c>
      <c r="L254" s="44">
        <v>1</v>
      </c>
      <c r="M254" s="44">
        <v>1</v>
      </c>
      <c r="N254" s="44" t="s">
        <v>167</v>
      </c>
      <c r="O254" s="44">
        <v>206</v>
      </c>
      <c r="P254" s="48">
        <v>0.03</v>
      </c>
      <c r="Q254" s="48">
        <v>23.26</v>
      </c>
      <c r="R254" s="49">
        <f t="shared" si="107"/>
        <v>23.290000000000003</v>
      </c>
      <c r="S254" s="201">
        <f t="shared" si="108"/>
        <v>1032.3</v>
      </c>
      <c r="T254" s="132">
        <v>1055.59</v>
      </c>
      <c r="U254" s="42">
        <f t="shared" si="109"/>
        <v>95.00309999999999</v>
      </c>
      <c r="V254" s="44">
        <v>1</v>
      </c>
      <c r="W254" s="44">
        <v>1</v>
      </c>
      <c r="X254" s="46">
        <v>12</v>
      </c>
      <c r="Y254" s="42">
        <f t="shared" si="110"/>
        <v>0.36</v>
      </c>
      <c r="Z254" s="42">
        <f t="shared" si="111"/>
        <v>279.12</v>
      </c>
      <c r="AA254" s="42">
        <f t="shared" si="112"/>
        <v>279.48</v>
      </c>
      <c r="AB254" s="42">
        <f t="shared" si="113"/>
        <v>12387.599999999999</v>
      </c>
      <c r="AC254" s="42">
        <f t="shared" si="114"/>
        <v>1140.0371999999998</v>
      </c>
      <c r="AD254" s="42">
        <f t="shared" si="115"/>
        <v>12667.079999999998</v>
      </c>
      <c r="AE254" s="46">
        <v>9</v>
      </c>
      <c r="AF254" s="228" t="s">
        <v>148</v>
      </c>
      <c r="AG254" s="144" t="s">
        <v>113</v>
      </c>
    </row>
    <row r="255" spans="1:33" s="45" customFormat="1" ht="24.75" customHeight="1">
      <c r="A255" s="146" t="s">
        <v>512</v>
      </c>
      <c r="B255" s="146" t="s">
        <v>513</v>
      </c>
      <c r="C255" s="146" t="s">
        <v>693</v>
      </c>
      <c r="D255" s="146" t="s">
        <v>771</v>
      </c>
      <c r="E255" s="146" t="s">
        <v>167</v>
      </c>
      <c r="F255" s="146" t="s">
        <v>661</v>
      </c>
      <c r="G255" s="146" t="s">
        <v>111</v>
      </c>
      <c r="H255" s="146" t="s">
        <v>250</v>
      </c>
      <c r="I255" s="147">
        <v>1055.59</v>
      </c>
      <c r="J255" s="147">
        <v>23.26</v>
      </c>
      <c r="K255" s="44" t="s">
        <v>167</v>
      </c>
      <c r="L255" s="44">
        <v>1</v>
      </c>
      <c r="M255" s="44">
        <v>1</v>
      </c>
      <c r="N255" s="44" t="s">
        <v>167</v>
      </c>
      <c r="O255" s="44">
        <v>207</v>
      </c>
      <c r="P255" s="48">
        <v>0.03</v>
      </c>
      <c r="Q255" s="48">
        <v>23.26</v>
      </c>
      <c r="R255" s="49">
        <f t="shared" si="107"/>
        <v>23.290000000000003</v>
      </c>
      <c r="S255" s="201">
        <f t="shared" si="108"/>
        <v>1032.3</v>
      </c>
      <c r="T255" s="132">
        <v>1055.59</v>
      </c>
      <c r="U255" s="42">
        <f t="shared" si="109"/>
        <v>95.00309999999999</v>
      </c>
      <c r="V255" s="44">
        <v>1</v>
      </c>
      <c r="W255" s="44">
        <v>1</v>
      </c>
      <c r="X255" s="46">
        <v>12</v>
      </c>
      <c r="Y255" s="42">
        <f t="shared" si="110"/>
        <v>0.36</v>
      </c>
      <c r="Z255" s="42">
        <f t="shared" si="111"/>
        <v>279.12</v>
      </c>
      <c r="AA255" s="42">
        <f t="shared" si="112"/>
        <v>279.48</v>
      </c>
      <c r="AB255" s="42">
        <f t="shared" si="113"/>
        <v>12387.599999999999</v>
      </c>
      <c r="AC255" s="42">
        <f t="shared" si="114"/>
        <v>1140.0371999999998</v>
      </c>
      <c r="AD255" s="42">
        <f t="shared" si="115"/>
        <v>12667.079999999998</v>
      </c>
      <c r="AE255" s="46">
        <v>10</v>
      </c>
      <c r="AF255" s="228" t="s">
        <v>148</v>
      </c>
      <c r="AG255" s="144" t="s">
        <v>113</v>
      </c>
    </row>
    <row r="256" spans="1:33" s="45" customFormat="1" ht="24.75" customHeight="1">
      <c r="A256" s="79" t="s">
        <v>608</v>
      </c>
      <c r="B256" s="79" t="s">
        <v>609</v>
      </c>
      <c r="C256" s="79" t="s">
        <v>772</v>
      </c>
      <c r="D256" s="79" t="s">
        <v>773</v>
      </c>
      <c r="E256" s="79" t="s">
        <v>167</v>
      </c>
      <c r="F256" s="79" t="s">
        <v>661</v>
      </c>
      <c r="G256" s="79" t="s">
        <v>148</v>
      </c>
      <c r="H256" s="79" t="s">
        <v>267</v>
      </c>
      <c r="I256" s="78">
        <v>1017.9</v>
      </c>
      <c r="J256" s="29"/>
      <c r="K256" s="44" t="s">
        <v>167</v>
      </c>
      <c r="L256" s="44">
        <v>1</v>
      </c>
      <c r="M256" s="44">
        <v>1</v>
      </c>
      <c r="N256" s="44" t="s">
        <v>167</v>
      </c>
      <c r="O256" s="44">
        <v>208</v>
      </c>
      <c r="P256" s="48">
        <v>0.03</v>
      </c>
      <c r="Q256" s="48">
        <v>23.26</v>
      </c>
      <c r="R256" s="49">
        <f t="shared" si="107"/>
        <v>23.290000000000003</v>
      </c>
      <c r="S256" s="201">
        <f t="shared" si="108"/>
        <v>994.61</v>
      </c>
      <c r="T256" s="132">
        <v>1017.9</v>
      </c>
      <c r="U256" s="42">
        <f t="shared" si="109"/>
        <v>91.61099999999999</v>
      </c>
      <c r="V256" s="44">
        <v>1</v>
      </c>
      <c r="W256" s="44">
        <v>1</v>
      </c>
      <c r="X256" s="46">
        <v>12</v>
      </c>
      <c r="Y256" s="42">
        <f t="shared" si="110"/>
        <v>0.36</v>
      </c>
      <c r="Z256" s="42">
        <f t="shared" si="111"/>
        <v>279.12</v>
      </c>
      <c r="AA256" s="42">
        <f t="shared" si="112"/>
        <v>279.48</v>
      </c>
      <c r="AB256" s="42">
        <f t="shared" si="113"/>
        <v>11935.32</v>
      </c>
      <c r="AC256" s="42">
        <f t="shared" si="114"/>
        <v>1099.3319999999999</v>
      </c>
      <c r="AD256" s="42">
        <f t="shared" si="115"/>
        <v>12214.8</v>
      </c>
      <c r="AE256" s="46">
        <v>11</v>
      </c>
      <c r="AF256" s="228" t="s">
        <v>148</v>
      </c>
      <c r="AG256" s="144" t="s">
        <v>173</v>
      </c>
    </row>
    <row r="257" spans="1:33" s="45" customFormat="1" ht="24.75" customHeight="1">
      <c r="A257" s="79" t="s">
        <v>610</v>
      </c>
      <c r="B257" s="79" t="s">
        <v>611</v>
      </c>
      <c r="C257" s="79" t="s">
        <v>774</v>
      </c>
      <c r="D257" s="79" t="s">
        <v>775</v>
      </c>
      <c r="E257" s="79" t="s">
        <v>167</v>
      </c>
      <c r="F257" s="79" t="s">
        <v>664</v>
      </c>
      <c r="G257" s="79" t="s">
        <v>148</v>
      </c>
      <c r="H257" s="79" t="s">
        <v>370</v>
      </c>
      <c r="I257" s="78">
        <v>1017.9</v>
      </c>
      <c r="J257" s="29"/>
      <c r="K257" s="44" t="s">
        <v>167</v>
      </c>
      <c r="L257" s="44">
        <v>1</v>
      </c>
      <c r="M257" s="44">
        <v>1</v>
      </c>
      <c r="N257" s="44" t="s">
        <v>167</v>
      </c>
      <c r="O257" s="44">
        <v>209</v>
      </c>
      <c r="P257" s="48">
        <v>0.03</v>
      </c>
      <c r="Q257" s="48">
        <v>23.26</v>
      </c>
      <c r="R257" s="49">
        <f t="shared" si="107"/>
        <v>23.290000000000003</v>
      </c>
      <c r="S257" s="201">
        <f t="shared" si="108"/>
        <v>994.61</v>
      </c>
      <c r="T257" s="132">
        <v>1017.9</v>
      </c>
      <c r="U257" s="42">
        <f t="shared" si="109"/>
        <v>91.61099999999999</v>
      </c>
      <c r="V257" s="44">
        <v>1</v>
      </c>
      <c r="W257" s="44">
        <v>1</v>
      </c>
      <c r="X257" s="46">
        <v>12</v>
      </c>
      <c r="Y257" s="42">
        <f t="shared" si="110"/>
        <v>0.36</v>
      </c>
      <c r="Z257" s="42">
        <f t="shared" si="111"/>
        <v>279.12</v>
      </c>
      <c r="AA257" s="42">
        <f t="shared" si="112"/>
        <v>279.48</v>
      </c>
      <c r="AB257" s="42">
        <f t="shared" si="113"/>
        <v>11935.32</v>
      </c>
      <c r="AC257" s="42">
        <f t="shared" si="114"/>
        <v>1099.3319999999999</v>
      </c>
      <c r="AD257" s="42">
        <f t="shared" si="115"/>
        <v>12214.8</v>
      </c>
      <c r="AE257" s="46">
        <v>12</v>
      </c>
      <c r="AF257" s="228" t="s">
        <v>111</v>
      </c>
      <c r="AG257" s="144" t="s">
        <v>170</v>
      </c>
    </row>
    <row r="258" spans="1:33" s="45" customFormat="1" ht="24.75" customHeight="1">
      <c r="A258" s="79" t="s">
        <v>514</v>
      </c>
      <c r="B258" s="79" t="s">
        <v>515</v>
      </c>
      <c r="C258" s="79" t="s">
        <v>776</v>
      </c>
      <c r="D258" s="79" t="s">
        <v>777</v>
      </c>
      <c r="E258" s="79" t="s">
        <v>167</v>
      </c>
      <c r="F258" s="79" t="s">
        <v>661</v>
      </c>
      <c r="G258" s="79" t="s">
        <v>148</v>
      </c>
      <c r="H258" s="79" t="s">
        <v>778</v>
      </c>
      <c r="I258" s="78">
        <v>1017.9</v>
      </c>
      <c r="J258" s="29"/>
      <c r="K258" s="44" t="s">
        <v>167</v>
      </c>
      <c r="L258" s="44">
        <v>1</v>
      </c>
      <c r="M258" s="44">
        <v>1</v>
      </c>
      <c r="N258" s="44" t="s">
        <v>167</v>
      </c>
      <c r="O258" s="44">
        <v>210</v>
      </c>
      <c r="P258" s="48">
        <v>0.03</v>
      </c>
      <c r="Q258" s="48">
        <v>23.26</v>
      </c>
      <c r="R258" s="49">
        <f t="shared" si="107"/>
        <v>23.290000000000003</v>
      </c>
      <c r="S258" s="201">
        <f t="shared" si="108"/>
        <v>994.61</v>
      </c>
      <c r="T258" s="133">
        <v>1017.9</v>
      </c>
      <c r="U258" s="42">
        <f t="shared" si="109"/>
        <v>91.61099999999999</v>
      </c>
      <c r="V258" s="44">
        <v>1</v>
      </c>
      <c r="W258" s="44">
        <v>1</v>
      </c>
      <c r="X258" s="46">
        <v>12</v>
      </c>
      <c r="Y258" s="42">
        <f t="shared" si="110"/>
        <v>0.36</v>
      </c>
      <c r="Z258" s="42">
        <f t="shared" si="111"/>
        <v>279.12</v>
      </c>
      <c r="AA258" s="42">
        <f t="shared" si="112"/>
        <v>279.48</v>
      </c>
      <c r="AB258" s="42">
        <f t="shared" si="113"/>
        <v>11935.32</v>
      </c>
      <c r="AC258" s="42">
        <f t="shared" si="114"/>
        <v>1099.3319999999999</v>
      </c>
      <c r="AD258" s="42">
        <f t="shared" si="115"/>
        <v>12214.8</v>
      </c>
      <c r="AE258" s="46">
        <v>13</v>
      </c>
      <c r="AF258" s="228" t="s">
        <v>148</v>
      </c>
      <c r="AG258" s="144" t="s">
        <v>173</v>
      </c>
    </row>
    <row r="259" spans="1:33" s="45" customFormat="1" ht="24.75" customHeight="1">
      <c r="A259" s="79" t="s">
        <v>516</v>
      </c>
      <c r="B259" s="79" t="s">
        <v>517</v>
      </c>
      <c r="C259" s="79" t="s">
        <v>752</v>
      </c>
      <c r="D259" s="79" t="s">
        <v>779</v>
      </c>
      <c r="E259" s="79" t="s">
        <v>167</v>
      </c>
      <c r="F259" s="79" t="s">
        <v>664</v>
      </c>
      <c r="G259" s="79" t="s">
        <v>148</v>
      </c>
      <c r="H259" s="79" t="s">
        <v>200</v>
      </c>
      <c r="I259" s="78">
        <v>1017.9</v>
      </c>
      <c r="J259" s="29"/>
      <c r="K259" s="44" t="s">
        <v>167</v>
      </c>
      <c r="L259" s="44">
        <v>1</v>
      </c>
      <c r="M259" s="44">
        <v>1</v>
      </c>
      <c r="N259" s="44" t="s">
        <v>167</v>
      </c>
      <c r="O259" s="44">
        <v>211</v>
      </c>
      <c r="P259" s="48">
        <v>0.03</v>
      </c>
      <c r="Q259" s="48">
        <v>23.26</v>
      </c>
      <c r="R259" s="49">
        <f t="shared" si="107"/>
        <v>23.290000000000003</v>
      </c>
      <c r="S259" s="201">
        <f t="shared" si="108"/>
        <v>994.61</v>
      </c>
      <c r="T259" s="133">
        <v>1017.9</v>
      </c>
      <c r="U259" s="42">
        <f t="shared" si="109"/>
        <v>91.61099999999999</v>
      </c>
      <c r="V259" s="44">
        <v>1</v>
      </c>
      <c r="W259" s="44">
        <v>1</v>
      </c>
      <c r="X259" s="46">
        <v>12</v>
      </c>
      <c r="Y259" s="42">
        <f t="shared" si="110"/>
        <v>0.36</v>
      </c>
      <c r="Z259" s="42">
        <f t="shared" si="111"/>
        <v>279.12</v>
      </c>
      <c r="AA259" s="42">
        <f t="shared" si="112"/>
        <v>279.48</v>
      </c>
      <c r="AB259" s="42">
        <f t="shared" si="113"/>
        <v>11935.32</v>
      </c>
      <c r="AC259" s="42">
        <f t="shared" si="114"/>
        <v>1099.3319999999999</v>
      </c>
      <c r="AD259" s="42">
        <f t="shared" si="115"/>
        <v>12214.8</v>
      </c>
      <c r="AE259" s="46">
        <v>14</v>
      </c>
      <c r="AF259" s="228" t="s">
        <v>148</v>
      </c>
      <c r="AG259" s="144" t="s">
        <v>175</v>
      </c>
    </row>
    <row r="260" spans="1:33" s="45" customFormat="1" ht="21.75" customHeight="1">
      <c r="A260" s="79" t="s">
        <v>518</v>
      </c>
      <c r="B260" s="79" t="s">
        <v>519</v>
      </c>
      <c r="C260" s="79" t="s">
        <v>744</v>
      </c>
      <c r="D260" s="79" t="s">
        <v>780</v>
      </c>
      <c r="E260" s="79" t="s">
        <v>167</v>
      </c>
      <c r="F260" s="79" t="s">
        <v>661</v>
      </c>
      <c r="G260" s="79" t="s">
        <v>148</v>
      </c>
      <c r="H260" s="79" t="s">
        <v>200</v>
      </c>
      <c r="I260" s="78">
        <v>1017.9</v>
      </c>
      <c r="J260" s="29"/>
      <c r="K260" s="44" t="s">
        <v>167</v>
      </c>
      <c r="L260" s="44">
        <v>1</v>
      </c>
      <c r="M260" s="44">
        <v>1</v>
      </c>
      <c r="N260" s="44" t="s">
        <v>167</v>
      </c>
      <c r="O260" s="44">
        <v>212</v>
      </c>
      <c r="P260" s="48">
        <v>0.03</v>
      </c>
      <c r="Q260" s="48">
        <v>23.26</v>
      </c>
      <c r="R260" s="49">
        <f t="shared" si="107"/>
        <v>23.290000000000003</v>
      </c>
      <c r="S260" s="201">
        <f t="shared" si="108"/>
        <v>994.61</v>
      </c>
      <c r="T260" s="133">
        <v>1017.9</v>
      </c>
      <c r="U260" s="42">
        <f t="shared" si="109"/>
        <v>91.61099999999999</v>
      </c>
      <c r="V260" s="44">
        <v>1</v>
      </c>
      <c r="W260" s="44">
        <v>1</v>
      </c>
      <c r="X260" s="46">
        <v>12</v>
      </c>
      <c r="Y260" s="42">
        <f t="shared" si="110"/>
        <v>0.36</v>
      </c>
      <c r="Z260" s="42">
        <f t="shared" si="111"/>
        <v>279.12</v>
      </c>
      <c r="AA260" s="42">
        <f t="shared" si="112"/>
        <v>279.48</v>
      </c>
      <c r="AB260" s="42">
        <f t="shared" si="113"/>
        <v>11935.32</v>
      </c>
      <c r="AC260" s="42">
        <f t="shared" si="114"/>
        <v>1099.3319999999999</v>
      </c>
      <c r="AD260" s="42">
        <f t="shared" si="115"/>
        <v>12214.8</v>
      </c>
      <c r="AE260" s="46">
        <v>15</v>
      </c>
      <c r="AF260" s="228" t="s">
        <v>148</v>
      </c>
      <c r="AG260" s="144" t="s">
        <v>170</v>
      </c>
    </row>
    <row r="261" spans="2:33" s="45" customFormat="1" ht="24.75" customHeight="1">
      <c r="B261" s="136" t="s">
        <v>511</v>
      </c>
      <c r="C261" s="58" t="s">
        <v>174</v>
      </c>
      <c r="I261" s="175">
        <f>SUM(I246:I260)</f>
        <v>15796.039999999999</v>
      </c>
      <c r="K261" s="137" t="s">
        <v>167</v>
      </c>
      <c r="L261" s="137">
        <v>1</v>
      </c>
      <c r="M261" s="137"/>
      <c r="N261" s="137" t="s">
        <v>167</v>
      </c>
      <c r="O261" s="44">
        <v>213</v>
      </c>
      <c r="P261" s="138"/>
      <c r="Q261" s="48"/>
      <c r="R261" s="49"/>
      <c r="S261" s="201"/>
      <c r="T261" s="132"/>
      <c r="U261" s="42"/>
      <c r="V261" s="44">
        <v>1</v>
      </c>
      <c r="W261" s="44"/>
      <c r="X261" s="46">
        <v>12</v>
      </c>
      <c r="Y261" s="42"/>
      <c r="Z261" s="42"/>
      <c r="AA261" s="42"/>
      <c r="AB261" s="42"/>
      <c r="AC261" s="42"/>
      <c r="AD261" s="42"/>
      <c r="AE261" s="46"/>
      <c r="AF261" s="228" t="s">
        <v>148</v>
      </c>
      <c r="AG261" s="144" t="s">
        <v>93</v>
      </c>
    </row>
    <row r="262" spans="1:33" s="45" customFormat="1" ht="20.25" customHeight="1">
      <c r="A262" s="79"/>
      <c r="B262" s="79"/>
      <c r="C262" s="79"/>
      <c r="D262" s="79"/>
      <c r="E262" s="79"/>
      <c r="F262" s="79"/>
      <c r="G262" s="79"/>
      <c r="H262" s="79"/>
      <c r="I262" s="78"/>
      <c r="J262" s="29"/>
      <c r="K262" s="66" t="s">
        <v>167</v>
      </c>
      <c r="L262" s="66">
        <f>SUM(L246:L261)</f>
        <v>16</v>
      </c>
      <c r="M262" s="66">
        <f>SUM(M246:M261)</f>
        <v>15</v>
      </c>
      <c r="N262" s="66" t="s">
        <v>167</v>
      </c>
      <c r="O262" s="66"/>
      <c r="P262" s="172">
        <f aca="true" t="shared" si="116" ref="P262:U262">SUM(P246:P261)</f>
        <v>0.4500000000000002</v>
      </c>
      <c r="Q262" s="172">
        <f t="shared" si="116"/>
        <v>348.8999999999999</v>
      </c>
      <c r="R262" s="172">
        <f t="shared" si="116"/>
        <v>349.3500000000001</v>
      </c>
      <c r="S262" s="214">
        <f t="shared" si="116"/>
        <v>15446.690000000002</v>
      </c>
      <c r="T262" s="172">
        <f t="shared" si="116"/>
        <v>15796.039999999999</v>
      </c>
      <c r="U262" s="172">
        <f t="shared" si="116"/>
        <v>1421.6435999999994</v>
      </c>
      <c r="V262" s="66">
        <f>SUM(V246:V261)</f>
        <v>16</v>
      </c>
      <c r="W262" s="66">
        <f>SUM(W246:W261)</f>
        <v>15</v>
      </c>
      <c r="X262" s="67">
        <v>12</v>
      </c>
      <c r="Y262" s="123">
        <f>(P262*X262)</f>
        <v>5.400000000000002</v>
      </c>
      <c r="Z262" s="123">
        <f>(Q262*X262)</f>
        <v>4186.799999999999</v>
      </c>
      <c r="AA262" s="123">
        <f>(R262*X262)</f>
        <v>4192.200000000001</v>
      </c>
      <c r="AB262" s="123">
        <f>(S262*X262)</f>
        <v>185360.28000000003</v>
      </c>
      <c r="AC262" s="123">
        <f>(U262*X262)</f>
        <v>17059.723199999993</v>
      </c>
      <c r="AD262" s="123">
        <f>(T262*X262)</f>
        <v>189552.47999999998</v>
      </c>
      <c r="AE262" s="66">
        <v>15</v>
      </c>
      <c r="AF262" s="229"/>
      <c r="AG262" s="144"/>
    </row>
    <row r="263" spans="11:33" s="45" customFormat="1" ht="18.75" customHeight="1">
      <c r="K263" s="44"/>
      <c r="L263" s="44"/>
      <c r="M263" s="44"/>
      <c r="N263" s="44"/>
      <c r="O263" s="44"/>
      <c r="P263" s="48"/>
      <c r="Q263" s="48"/>
      <c r="R263" s="49"/>
      <c r="S263" s="201"/>
      <c r="T263" s="49"/>
      <c r="U263" s="48"/>
      <c r="V263" s="44"/>
      <c r="W263" s="44"/>
      <c r="X263" s="46"/>
      <c r="Y263" s="44"/>
      <c r="Z263" s="44"/>
      <c r="AA263" s="44"/>
      <c r="AB263" s="44"/>
      <c r="AC263" s="42"/>
      <c r="AD263" s="44"/>
      <c r="AE263" s="44"/>
      <c r="AF263" s="228"/>
      <c r="AG263" s="144"/>
    </row>
    <row r="264" spans="2:33" s="45" customFormat="1" ht="24.75" customHeight="1">
      <c r="B264" s="79" t="s">
        <v>399</v>
      </c>
      <c r="C264" s="58" t="s">
        <v>164</v>
      </c>
      <c r="E264" s="45" t="s">
        <v>1040</v>
      </c>
      <c r="I264" s="78">
        <v>1017.9</v>
      </c>
      <c r="K264" s="44" t="s">
        <v>176</v>
      </c>
      <c r="L264" s="44">
        <v>1</v>
      </c>
      <c r="M264" s="44">
        <v>1</v>
      </c>
      <c r="N264" s="44" t="s">
        <v>176</v>
      </c>
      <c r="O264" s="44">
        <v>214</v>
      </c>
      <c r="P264" s="48">
        <v>0.03</v>
      </c>
      <c r="Q264" s="48">
        <v>23.18</v>
      </c>
      <c r="R264" s="49">
        <f>SUM(P264:Q264)</f>
        <v>23.21</v>
      </c>
      <c r="S264" s="201">
        <f>(T264-R264)</f>
        <v>994.6899999999999</v>
      </c>
      <c r="T264" s="132">
        <v>1017.9</v>
      </c>
      <c r="U264" s="42">
        <f>0.09*(T264)</f>
        <v>91.61099999999999</v>
      </c>
      <c r="V264" s="44">
        <v>1</v>
      </c>
      <c r="W264" s="44">
        <v>1</v>
      </c>
      <c r="X264" s="46">
        <v>12</v>
      </c>
      <c r="Y264" s="42">
        <f>(P264*X264)</f>
        <v>0.36</v>
      </c>
      <c r="Z264" s="42">
        <f>(Q264*X264)</f>
        <v>278.15999999999997</v>
      </c>
      <c r="AA264" s="42">
        <f>(R264*X264)</f>
        <v>278.52</v>
      </c>
      <c r="AB264" s="42">
        <f>(S264*X264)</f>
        <v>11936.279999999999</v>
      </c>
      <c r="AC264" s="42">
        <f>(U264*X264)</f>
        <v>1099.3319999999999</v>
      </c>
      <c r="AD264" s="42">
        <f>(T264*X264)</f>
        <v>12214.8</v>
      </c>
      <c r="AE264" s="46">
        <v>1</v>
      </c>
      <c r="AF264" s="228" t="s">
        <v>148</v>
      </c>
      <c r="AG264" s="144" t="s">
        <v>164</v>
      </c>
    </row>
    <row r="265" spans="1:33" s="45" customFormat="1" ht="24.75" customHeight="1">
      <c r="A265" s="146" t="s">
        <v>400</v>
      </c>
      <c r="B265" s="146" t="s">
        <v>401</v>
      </c>
      <c r="C265" s="146" t="s">
        <v>693</v>
      </c>
      <c r="D265" s="146" t="s">
        <v>782</v>
      </c>
      <c r="E265" s="146" t="s">
        <v>176</v>
      </c>
      <c r="F265" s="146" t="s">
        <v>661</v>
      </c>
      <c r="G265" s="146" t="s">
        <v>111</v>
      </c>
      <c r="H265" s="146" t="s">
        <v>209</v>
      </c>
      <c r="I265" s="147">
        <v>1055.59</v>
      </c>
      <c r="J265" s="147">
        <v>23.26</v>
      </c>
      <c r="K265" s="44" t="s">
        <v>176</v>
      </c>
      <c r="L265" s="44">
        <v>1</v>
      </c>
      <c r="M265" s="44">
        <v>1</v>
      </c>
      <c r="N265" s="44" t="s">
        <v>176</v>
      </c>
      <c r="O265" s="44">
        <v>215</v>
      </c>
      <c r="P265" s="48">
        <v>0.03</v>
      </c>
      <c r="Q265" s="48">
        <v>23.18</v>
      </c>
      <c r="R265" s="49">
        <f aca="true" t="shared" si="117" ref="R265:R272">SUM(P265:Q265)</f>
        <v>23.21</v>
      </c>
      <c r="S265" s="201">
        <f aca="true" t="shared" si="118" ref="S265:S272">(T265-R265)</f>
        <v>1032.3799999999999</v>
      </c>
      <c r="T265" s="132">
        <v>1055.59</v>
      </c>
      <c r="U265" s="42">
        <f aca="true" t="shared" si="119" ref="U265:U272">0.09*(T265)</f>
        <v>95.00309999999999</v>
      </c>
      <c r="V265" s="44">
        <v>1</v>
      </c>
      <c r="W265" s="44">
        <v>1</v>
      </c>
      <c r="X265" s="46">
        <v>12</v>
      </c>
      <c r="Y265" s="42">
        <f aca="true" t="shared" si="120" ref="Y265:Y272">(P265*X265)</f>
        <v>0.36</v>
      </c>
      <c r="Z265" s="42">
        <f aca="true" t="shared" si="121" ref="Z265:Z272">(Q265*X265)</f>
        <v>278.15999999999997</v>
      </c>
      <c r="AA265" s="42">
        <f aca="true" t="shared" si="122" ref="AA265:AA272">(R265*X265)</f>
        <v>278.52</v>
      </c>
      <c r="AB265" s="42">
        <f aca="true" t="shared" si="123" ref="AB265:AB272">(S265*X265)</f>
        <v>12388.559999999998</v>
      </c>
      <c r="AC265" s="42">
        <f aca="true" t="shared" si="124" ref="AC265:AC272">(U265*X265)</f>
        <v>1140.0371999999998</v>
      </c>
      <c r="AD265" s="42">
        <f aca="true" t="shared" si="125" ref="AD265:AD272">(T265*X265)</f>
        <v>12667.079999999998</v>
      </c>
      <c r="AE265" s="46">
        <v>2</v>
      </c>
      <c r="AF265" s="228" t="s">
        <v>148</v>
      </c>
      <c r="AG265" s="144" t="s">
        <v>179</v>
      </c>
    </row>
    <row r="266" spans="1:33" s="45" customFormat="1" ht="24.75" customHeight="1">
      <c r="A266" s="146" t="s">
        <v>402</v>
      </c>
      <c r="B266" s="146" t="s">
        <v>403</v>
      </c>
      <c r="C266" s="146" t="s">
        <v>783</v>
      </c>
      <c r="D266" s="146" t="s">
        <v>784</v>
      </c>
      <c r="E266" s="146" t="s">
        <v>176</v>
      </c>
      <c r="F266" s="146" t="s">
        <v>661</v>
      </c>
      <c r="G266" s="146" t="s">
        <v>148</v>
      </c>
      <c r="H266" s="146" t="s">
        <v>310</v>
      </c>
      <c r="I266" s="147">
        <v>1013.66</v>
      </c>
      <c r="J266" s="147">
        <v>23.18</v>
      </c>
      <c r="K266" s="44" t="s">
        <v>176</v>
      </c>
      <c r="L266" s="44">
        <v>1</v>
      </c>
      <c r="M266" s="44">
        <v>1</v>
      </c>
      <c r="N266" s="44" t="s">
        <v>176</v>
      </c>
      <c r="O266" s="44">
        <v>216</v>
      </c>
      <c r="P266" s="48">
        <v>0.03</v>
      </c>
      <c r="Q266" s="48">
        <v>23.18</v>
      </c>
      <c r="R266" s="49">
        <f t="shared" si="117"/>
        <v>23.21</v>
      </c>
      <c r="S266" s="201">
        <f t="shared" si="118"/>
        <v>990.4499999999999</v>
      </c>
      <c r="T266" s="132">
        <v>1013.66</v>
      </c>
      <c r="U266" s="42">
        <f t="shared" si="119"/>
        <v>91.2294</v>
      </c>
      <c r="V266" s="44">
        <v>1</v>
      </c>
      <c r="W266" s="44">
        <v>1</v>
      </c>
      <c r="X266" s="46">
        <v>12</v>
      </c>
      <c r="Y266" s="42">
        <f t="shared" si="120"/>
        <v>0.36</v>
      </c>
      <c r="Z266" s="42">
        <f t="shared" si="121"/>
        <v>278.15999999999997</v>
      </c>
      <c r="AA266" s="42">
        <f t="shared" si="122"/>
        <v>278.52</v>
      </c>
      <c r="AB266" s="42">
        <f t="shared" si="123"/>
        <v>11885.4</v>
      </c>
      <c r="AC266" s="42">
        <f t="shared" si="124"/>
        <v>1094.7528</v>
      </c>
      <c r="AD266" s="42">
        <f t="shared" si="125"/>
        <v>12163.92</v>
      </c>
      <c r="AE266" s="46">
        <v>3</v>
      </c>
      <c r="AF266" s="228" t="s">
        <v>148</v>
      </c>
      <c r="AG266" s="144" t="s">
        <v>166</v>
      </c>
    </row>
    <row r="267" spans="1:33" s="45" customFormat="1" ht="24.75" customHeight="1">
      <c r="A267" s="146" t="s">
        <v>404</v>
      </c>
      <c r="B267" s="146" t="s">
        <v>405</v>
      </c>
      <c r="C267" s="146" t="s">
        <v>685</v>
      </c>
      <c r="D267" s="146" t="s">
        <v>785</v>
      </c>
      <c r="E267" s="146" t="s">
        <v>176</v>
      </c>
      <c r="F267" s="146" t="s">
        <v>661</v>
      </c>
      <c r="G267" s="146" t="s">
        <v>148</v>
      </c>
      <c r="H267" s="146" t="s">
        <v>242</v>
      </c>
      <c r="I267" s="147">
        <v>1061.92</v>
      </c>
      <c r="J267" s="147">
        <v>23.18</v>
      </c>
      <c r="K267" s="44" t="s">
        <v>176</v>
      </c>
      <c r="L267" s="44">
        <v>1</v>
      </c>
      <c r="M267" s="44">
        <v>1</v>
      </c>
      <c r="N267" s="44" t="s">
        <v>176</v>
      </c>
      <c r="O267" s="44">
        <v>217</v>
      </c>
      <c r="P267" s="48">
        <v>0.03</v>
      </c>
      <c r="Q267" s="48">
        <v>23.18</v>
      </c>
      <c r="R267" s="49">
        <f t="shared" si="117"/>
        <v>23.21</v>
      </c>
      <c r="S267" s="201">
        <f t="shared" si="118"/>
        <v>1038.71</v>
      </c>
      <c r="T267" s="132">
        <v>1061.92</v>
      </c>
      <c r="U267" s="42">
        <f t="shared" si="119"/>
        <v>95.5728</v>
      </c>
      <c r="V267" s="44">
        <v>1</v>
      </c>
      <c r="W267" s="44">
        <v>1</v>
      </c>
      <c r="X267" s="46">
        <v>12</v>
      </c>
      <c r="Y267" s="42">
        <f t="shared" si="120"/>
        <v>0.36</v>
      </c>
      <c r="Z267" s="42">
        <f t="shared" si="121"/>
        <v>278.15999999999997</v>
      </c>
      <c r="AA267" s="42">
        <f t="shared" si="122"/>
        <v>278.52</v>
      </c>
      <c r="AB267" s="42">
        <f t="shared" si="123"/>
        <v>12464.52</v>
      </c>
      <c r="AC267" s="42">
        <f t="shared" si="124"/>
        <v>1146.8736</v>
      </c>
      <c r="AD267" s="42">
        <f t="shared" si="125"/>
        <v>12743.04</v>
      </c>
      <c r="AE267" s="46">
        <v>4</v>
      </c>
      <c r="AF267" s="228" t="s">
        <v>148</v>
      </c>
      <c r="AG267" s="144" t="s">
        <v>177</v>
      </c>
    </row>
    <row r="268" spans="1:33" s="45" customFormat="1" ht="23.25" customHeight="1">
      <c r="A268" s="146" t="s">
        <v>406</v>
      </c>
      <c r="B268" s="146" t="s">
        <v>407</v>
      </c>
      <c r="C268" s="146" t="s">
        <v>786</v>
      </c>
      <c r="D268" s="146" t="s">
        <v>787</v>
      </c>
      <c r="E268" s="146" t="s">
        <v>176</v>
      </c>
      <c r="F268" s="146" t="s">
        <v>664</v>
      </c>
      <c r="G268" s="146" t="s">
        <v>148</v>
      </c>
      <c r="H268" s="146" t="s">
        <v>212</v>
      </c>
      <c r="I268" s="147">
        <v>1004.38</v>
      </c>
      <c r="J268" s="147">
        <v>23.18</v>
      </c>
      <c r="K268" s="44" t="s">
        <v>176</v>
      </c>
      <c r="L268" s="44">
        <v>1</v>
      </c>
      <c r="M268" s="44">
        <v>1</v>
      </c>
      <c r="N268" s="44" t="s">
        <v>176</v>
      </c>
      <c r="O268" s="44">
        <v>218</v>
      </c>
      <c r="P268" s="48">
        <v>0.03</v>
      </c>
      <c r="Q268" s="48">
        <v>23.18</v>
      </c>
      <c r="R268" s="49">
        <f t="shared" si="117"/>
        <v>23.21</v>
      </c>
      <c r="S268" s="201">
        <f t="shared" si="118"/>
        <v>981.17</v>
      </c>
      <c r="T268" s="132">
        <v>1004.38</v>
      </c>
      <c r="U268" s="42">
        <f t="shared" si="119"/>
        <v>90.3942</v>
      </c>
      <c r="V268" s="44">
        <v>1</v>
      </c>
      <c r="W268" s="44">
        <v>1</v>
      </c>
      <c r="X268" s="46">
        <v>12</v>
      </c>
      <c r="Y268" s="42">
        <f t="shared" si="120"/>
        <v>0.36</v>
      </c>
      <c r="Z268" s="42">
        <f t="shared" si="121"/>
        <v>278.15999999999997</v>
      </c>
      <c r="AA268" s="42">
        <f t="shared" si="122"/>
        <v>278.52</v>
      </c>
      <c r="AB268" s="42">
        <f t="shared" si="123"/>
        <v>11774.039999999999</v>
      </c>
      <c r="AC268" s="42">
        <f t="shared" si="124"/>
        <v>1084.7304</v>
      </c>
      <c r="AD268" s="42">
        <f t="shared" si="125"/>
        <v>12052.56</v>
      </c>
      <c r="AE268" s="46">
        <v>5</v>
      </c>
      <c r="AF268" s="228" t="s">
        <v>148</v>
      </c>
      <c r="AG268" s="144" t="s">
        <v>171</v>
      </c>
    </row>
    <row r="269" spans="1:33" s="45" customFormat="1" ht="24.75" customHeight="1">
      <c r="A269" s="146" t="s">
        <v>408</v>
      </c>
      <c r="B269" s="146" t="s">
        <v>409</v>
      </c>
      <c r="C269" s="146" t="s">
        <v>788</v>
      </c>
      <c r="D269" s="146" t="s">
        <v>789</v>
      </c>
      <c r="E269" s="146" t="s">
        <v>176</v>
      </c>
      <c r="F269" s="146" t="s">
        <v>661</v>
      </c>
      <c r="G269" s="146" t="s">
        <v>148</v>
      </c>
      <c r="H269" s="146" t="s">
        <v>250</v>
      </c>
      <c r="I269" s="147">
        <v>1045.64</v>
      </c>
      <c r="J269" s="147">
        <v>23.18</v>
      </c>
      <c r="K269" s="44" t="s">
        <v>176</v>
      </c>
      <c r="L269" s="44">
        <v>1</v>
      </c>
      <c r="M269" s="44">
        <v>1</v>
      </c>
      <c r="N269" s="44" t="s">
        <v>176</v>
      </c>
      <c r="O269" s="44">
        <v>219</v>
      </c>
      <c r="P269" s="48">
        <v>0.03</v>
      </c>
      <c r="Q269" s="48">
        <v>23.18</v>
      </c>
      <c r="R269" s="49">
        <f t="shared" si="117"/>
        <v>23.21</v>
      </c>
      <c r="S269" s="201">
        <f t="shared" si="118"/>
        <v>1022.4300000000001</v>
      </c>
      <c r="T269" s="132">
        <v>1045.64</v>
      </c>
      <c r="U269" s="42">
        <f t="shared" si="119"/>
        <v>94.1076</v>
      </c>
      <c r="V269" s="44">
        <v>1</v>
      </c>
      <c r="W269" s="44">
        <v>1</v>
      </c>
      <c r="X269" s="46">
        <v>12</v>
      </c>
      <c r="Y269" s="42">
        <f t="shared" si="120"/>
        <v>0.36</v>
      </c>
      <c r="Z269" s="42">
        <f t="shared" si="121"/>
        <v>278.15999999999997</v>
      </c>
      <c r="AA269" s="42">
        <f t="shared" si="122"/>
        <v>278.52</v>
      </c>
      <c r="AB269" s="42">
        <f t="shared" si="123"/>
        <v>12269.16</v>
      </c>
      <c r="AC269" s="42">
        <f t="shared" si="124"/>
        <v>1129.2912000000001</v>
      </c>
      <c r="AD269" s="42">
        <f t="shared" si="125"/>
        <v>12547.68</v>
      </c>
      <c r="AE269" s="46">
        <v>6</v>
      </c>
      <c r="AF269" s="228" t="s">
        <v>111</v>
      </c>
      <c r="AG269" s="144" t="s">
        <v>157</v>
      </c>
    </row>
    <row r="270" spans="1:33" s="45" customFormat="1" ht="24.75" customHeight="1">
      <c r="A270" s="79" t="s">
        <v>410</v>
      </c>
      <c r="B270" s="79" t="s">
        <v>411</v>
      </c>
      <c r="C270" s="79" t="s">
        <v>752</v>
      </c>
      <c r="D270" s="79" t="s">
        <v>790</v>
      </c>
      <c r="E270" s="79" t="s">
        <v>176</v>
      </c>
      <c r="F270" s="79" t="s">
        <v>664</v>
      </c>
      <c r="G270" s="79" t="s">
        <v>148</v>
      </c>
      <c r="H270" s="79" t="s">
        <v>261</v>
      </c>
      <c r="I270" s="78">
        <v>1017.9</v>
      </c>
      <c r="J270" s="29"/>
      <c r="K270" s="44" t="s">
        <v>176</v>
      </c>
      <c r="L270" s="44">
        <v>1</v>
      </c>
      <c r="M270" s="44">
        <v>1</v>
      </c>
      <c r="N270" s="44" t="s">
        <v>176</v>
      </c>
      <c r="O270" s="44">
        <v>220</v>
      </c>
      <c r="P270" s="48">
        <v>0.03</v>
      </c>
      <c r="Q270" s="48">
        <v>23.18</v>
      </c>
      <c r="R270" s="49">
        <f t="shared" si="117"/>
        <v>23.21</v>
      </c>
      <c r="S270" s="201">
        <f t="shared" si="118"/>
        <v>994.6899999999999</v>
      </c>
      <c r="T270" s="132">
        <v>1017.9</v>
      </c>
      <c r="U270" s="42">
        <f t="shared" si="119"/>
        <v>91.61099999999999</v>
      </c>
      <c r="V270" s="44">
        <v>1</v>
      </c>
      <c r="W270" s="44">
        <v>1</v>
      </c>
      <c r="X270" s="46">
        <v>12</v>
      </c>
      <c r="Y270" s="42">
        <f t="shared" si="120"/>
        <v>0.36</v>
      </c>
      <c r="Z270" s="42">
        <f t="shared" si="121"/>
        <v>278.15999999999997</v>
      </c>
      <c r="AA270" s="42">
        <f t="shared" si="122"/>
        <v>278.52</v>
      </c>
      <c r="AB270" s="42">
        <f t="shared" si="123"/>
        <v>11936.279999999999</v>
      </c>
      <c r="AC270" s="42">
        <f t="shared" si="124"/>
        <v>1099.3319999999999</v>
      </c>
      <c r="AD270" s="42">
        <f t="shared" si="125"/>
        <v>12214.8</v>
      </c>
      <c r="AE270" s="46">
        <v>7</v>
      </c>
      <c r="AF270" s="228" t="s">
        <v>148</v>
      </c>
      <c r="AG270" s="144" t="s">
        <v>164</v>
      </c>
    </row>
    <row r="271" spans="1:33" s="45" customFormat="1" ht="24.75" customHeight="1">
      <c r="A271" s="79" t="s">
        <v>412</v>
      </c>
      <c r="B271" s="79" t="s">
        <v>413</v>
      </c>
      <c r="C271" s="79" t="s">
        <v>752</v>
      </c>
      <c r="D271" s="79" t="s">
        <v>791</v>
      </c>
      <c r="E271" s="79" t="s">
        <v>176</v>
      </c>
      <c r="F271" s="79" t="s">
        <v>661</v>
      </c>
      <c r="G271" s="79" t="s">
        <v>148</v>
      </c>
      <c r="H271" s="79" t="s">
        <v>270</v>
      </c>
      <c r="I271" s="78">
        <v>1017.9</v>
      </c>
      <c r="J271" s="29"/>
      <c r="K271" s="44" t="s">
        <v>176</v>
      </c>
      <c r="L271" s="44">
        <v>1</v>
      </c>
      <c r="M271" s="44">
        <v>1</v>
      </c>
      <c r="N271" s="44" t="s">
        <v>176</v>
      </c>
      <c r="O271" s="44">
        <v>221</v>
      </c>
      <c r="P271" s="48">
        <v>0.03</v>
      </c>
      <c r="Q271" s="48">
        <v>23.18</v>
      </c>
      <c r="R271" s="49">
        <f t="shared" si="117"/>
        <v>23.21</v>
      </c>
      <c r="S271" s="201">
        <f t="shared" si="118"/>
        <v>994.6899999999999</v>
      </c>
      <c r="T271" s="132">
        <v>1017.9</v>
      </c>
      <c r="U271" s="42">
        <f t="shared" si="119"/>
        <v>91.61099999999999</v>
      </c>
      <c r="V271" s="44">
        <v>1</v>
      </c>
      <c r="W271" s="44">
        <v>1</v>
      </c>
      <c r="X271" s="46">
        <v>12</v>
      </c>
      <c r="Y271" s="42">
        <f t="shared" si="120"/>
        <v>0.36</v>
      </c>
      <c r="Z271" s="42">
        <f t="shared" si="121"/>
        <v>278.15999999999997</v>
      </c>
      <c r="AA271" s="42">
        <f t="shared" si="122"/>
        <v>278.52</v>
      </c>
      <c r="AB271" s="42">
        <f t="shared" si="123"/>
        <v>11936.279999999999</v>
      </c>
      <c r="AC271" s="42">
        <f t="shared" si="124"/>
        <v>1099.3319999999999</v>
      </c>
      <c r="AD271" s="42">
        <f t="shared" si="125"/>
        <v>12214.8</v>
      </c>
      <c r="AE271" s="46">
        <v>8</v>
      </c>
      <c r="AF271" s="228" t="s">
        <v>148</v>
      </c>
      <c r="AG271" s="144" t="s">
        <v>178</v>
      </c>
    </row>
    <row r="272" spans="1:33" s="45" customFormat="1" ht="21.75" customHeight="1">
      <c r="A272" s="79" t="s">
        <v>792</v>
      </c>
      <c r="B272" s="79" t="s">
        <v>793</v>
      </c>
      <c r="C272" s="79" t="s">
        <v>794</v>
      </c>
      <c r="D272" s="79" t="s">
        <v>795</v>
      </c>
      <c r="E272" s="79" t="s">
        <v>176</v>
      </c>
      <c r="F272" s="79" t="s">
        <v>664</v>
      </c>
      <c r="G272" s="79" t="s">
        <v>148</v>
      </c>
      <c r="H272" s="79" t="s">
        <v>229</v>
      </c>
      <c r="I272" s="78">
        <v>1017.9</v>
      </c>
      <c r="J272" s="29"/>
      <c r="K272" s="44" t="s">
        <v>176</v>
      </c>
      <c r="L272" s="44">
        <v>1</v>
      </c>
      <c r="M272" s="44">
        <v>1</v>
      </c>
      <c r="N272" s="44" t="s">
        <v>176</v>
      </c>
      <c r="O272" s="44">
        <v>222</v>
      </c>
      <c r="P272" s="48">
        <v>0.03</v>
      </c>
      <c r="Q272" s="48">
        <v>23.18</v>
      </c>
      <c r="R272" s="49">
        <f t="shared" si="117"/>
        <v>23.21</v>
      </c>
      <c r="S272" s="201">
        <f t="shared" si="118"/>
        <v>994.6899999999999</v>
      </c>
      <c r="T272" s="132">
        <v>1017.9</v>
      </c>
      <c r="U272" s="42">
        <f t="shared" si="119"/>
        <v>91.61099999999999</v>
      </c>
      <c r="V272" s="44">
        <v>1</v>
      </c>
      <c r="W272" s="44">
        <v>1</v>
      </c>
      <c r="X272" s="46">
        <v>12</v>
      </c>
      <c r="Y272" s="42">
        <f t="shared" si="120"/>
        <v>0.36</v>
      </c>
      <c r="Z272" s="42">
        <f t="shared" si="121"/>
        <v>278.15999999999997</v>
      </c>
      <c r="AA272" s="42">
        <f t="shared" si="122"/>
        <v>278.52</v>
      </c>
      <c r="AB272" s="42">
        <f t="shared" si="123"/>
        <v>11936.279999999999</v>
      </c>
      <c r="AC272" s="42">
        <f t="shared" si="124"/>
        <v>1099.3319999999999</v>
      </c>
      <c r="AD272" s="42">
        <f t="shared" si="125"/>
        <v>12214.8</v>
      </c>
      <c r="AE272" s="46">
        <v>9</v>
      </c>
      <c r="AF272" s="228" t="s">
        <v>148</v>
      </c>
      <c r="AG272" s="144" t="s">
        <v>122</v>
      </c>
    </row>
    <row r="273" spans="1:33" s="45" customFormat="1" ht="17.25" customHeight="1">
      <c r="A273" s="79"/>
      <c r="B273" s="79"/>
      <c r="C273" s="79"/>
      <c r="D273" s="79"/>
      <c r="E273" s="79"/>
      <c r="F273" s="79"/>
      <c r="G273" s="79"/>
      <c r="H273" s="79"/>
      <c r="I273" s="78">
        <f>SUM(I264:I272)</f>
        <v>9252.789999999999</v>
      </c>
      <c r="J273" s="29"/>
      <c r="K273" s="66" t="s">
        <v>176</v>
      </c>
      <c r="L273" s="66">
        <f>SUM(L264:L272)</f>
        <v>9</v>
      </c>
      <c r="M273" s="66">
        <f>SUM(M264:M272)</f>
        <v>9</v>
      </c>
      <c r="N273" s="66" t="s">
        <v>176</v>
      </c>
      <c r="O273" s="66"/>
      <c r="P273" s="75">
        <f aca="true" t="shared" si="126" ref="P273:W273">SUM(P264:P272)</f>
        <v>0.27</v>
      </c>
      <c r="Q273" s="75">
        <f t="shared" si="126"/>
        <v>208.62000000000003</v>
      </c>
      <c r="R273" s="75">
        <f t="shared" si="126"/>
        <v>208.89000000000004</v>
      </c>
      <c r="S273" s="209">
        <f t="shared" si="126"/>
        <v>9043.9</v>
      </c>
      <c r="T273" s="75">
        <f t="shared" si="126"/>
        <v>9252.789999999999</v>
      </c>
      <c r="U273" s="75">
        <f t="shared" si="126"/>
        <v>832.7511</v>
      </c>
      <c r="V273" s="66">
        <f t="shared" si="126"/>
        <v>9</v>
      </c>
      <c r="W273" s="66">
        <f t="shared" si="126"/>
        <v>9</v>
      </c>
      <c r="X273" s="67">
        <v>12</v>
      </c>
      <c r="Y273" s="123">
        <f>(P273*X273)</f>
        <v>3.24</v>
      </c>
      <c r="Z273" s="123">
        <f>(Q273*X273)</f>
        <v>2503.4400000000005</v>
      </c>
      <c r="AA273" s="123">
        <f>(R273*X273)</f>
        <v>2506.6800000000003</v>
      </c>
      <c r="AB273" s="123">
        <f>(S273*X273)</f>
        <v>108526.79999999999</v>
      </c>
      <c r="AC273" s="123">
        <f>(U273*X273)</f>
        <v>9993.0132</v>
      </c>
      <c r="AD273" s="123">
        <f>(T273*X273)</f>
        <v>111033.47999999998</v>
      </c>
      <c r="AE273" s="67">
        <v>9</v>
      </c>
      <c r="AF273" s="229"/>
      <c r="AG273" s="144"/>
    </row>
    <row r="274" spans="1:33" s="45" customFormat="1" ht="12.75" customHeight="1">
      <c r="A274" s="79"/>
      <c r="B274" s="79"/>
      <c r="C274" s="79"/>
      <c r="D274" s="79"/>
      <c r="E274" s="79"/>
      <c r="F274" s="79"/>
      <c r="G274" s="79"/>
      <c r="H274" s="79"/>
      <c r="I274" s="78"/>
      <c r="J274" s="29"/>
      <c r="K274" s="44"/>
      <c r="L274" s="44"/>
      <c r="M274" s="44"/>
      <c r="N274" s="44"/>
      <c r="O274" s="44"/>
      <c r="P274" s="48"/>
      <c r="Q274" s="48"/>
      <c r="R274" s="49"/>
      <c r="S274" s="201"/>
      <c r="T274" s="46"/>
      <c r="U274" s="48"/>
      <c r="V274" s="44"/>
      <c r="W274" s="44"/>
      <c r="X274" s="46"/>
      <c r="Y274" s="44"/>
      <c r="Z274" s="44"/>
      <c r="AA274" s="44"/>
      <c r="AB274" s="44"/>
      <c r="AC274" s="42"/>
      <c r="AD274" s="44"/>
      <c r="AE274" s="46"/>
      <c r="AF274" s="228"/>
      <c r="AG274" s="144"/>
    </row>
    <row r="275" spans="1:33" s="45" customFormat="1" ht="24.75" customHeight="1">
      <c r="A275" s="146" t="s">
        <v>520</v>
      </c>
      <c r="B275" s="146" t="s">
        <v>521</v>
      </c>
      <c r="C275" s="146" t="s">
        <v>796</v>
      </c>
      <c r="D275" s="146" t="s">
        <v>797</v>
      </c>
      <c r="E275" s="146" t="s">
        <v>180</v>
      </c>
      <c r="F275" s="146" t="s">
        <v>664</v>
      </c>
      <c r="G275" s="146" t="s">
        <v>148</v>
      </c>
      <c r="H275" s="146" t="s">
        <v>203</v>
      </c>
      <c r="I275" s="147">
        <v>1005.16</v>
      </c>
      <c r="J275" s="147">
        <v>23.1</v>
      </c>
      <c r="K275" s="44" t="s">
        <v>180</v>
      </c>
      <c r="L275" s="44">
        <v>1</v>
      </c>
      <c r="M275" s="44">
        <v>1</v>
      </c>
      <c r="N275" s="44" t="s">
        <v>180</v>
      </c>
      <c r="O275" s="44">
        <v>223</v>
      </c>
      <c r="P275" s="48">
        <v>0.03</v>
      </c>
      <c r="Q275" s="48">
        <v>23.1</v>
      </c>
      <c r="R275" s="49">
        <f>SUM(P275:Q275)</f>
        <v>23.130000000000003</v>
      </c>
      <c r="S275" s="201">
        <f>(T275-R275)</f>
        <v>982.03</v>
      </c>
      <c r="T275" s="133">
        <v>1005.16</v>
      </c>
      <c r="U275" s="42">
        <f>0.09*(T275)</f>
        <v>90.4644</v>
      </c>
      <c r="V275" s="44">
        <v>1</v>
      </c>
      <c r="W275" s="44">
        <v>1</v>
      </c>
      <c r="X275" s="46">
        <v>12</v>
      </c>
      <c r="Y275" s="42">
        <f>(P275*X275)</f>
        <v>0.36</v>
      </c>
      <c r="Z275" s="42">
        <f>(Q275*X275)</f>
        <v>277.20000000000005</v>
      </c>
      <c r="AA275" s="42">
        <f>(R275*X275)</f>
        <v>277.56000000000006</v>
      </c>
      <c r="AB275" s="42">
        <f>(S275*X275)</f>
        <v>11784.36</v>
      </c>
      <c r="AC275" s="42">
        <f>(U275*X275)</f>
        <v>1085.5728</v>
      </c>
      <c r="AD275" s="42">
        <f>(T275*X275)</f>
        <v>12061.92</v>
      </c>
      <c r="AE275" s="46">
        <v>1</v>
      </c>
      <c r="AF275" s="228" t="s">
        <v>148</v>
      </c>
      <c r="AG275" s="144" t="s">
        <v>164</v>
      </c>
    </row>
    <row r="276" spans="1:33" s="45" customFormat="1" ht="24" customHeight="1">
      <c r="A276" s="79" t="s">
        <v>522</v>
      </c>
      <c r="B276" s="79" t="s">
        <v>523</v>
      </c>
      <c r="C276" s="79" t="s">
        <v>798</v>
      </c>
      <c r="D276" s="79" t="s">
        <v>799</v>
      </c>
      <c r="E276" s="79" t="s">
        <v>180</v>
      </c>
      <c r="F276" s="79" t="s">
        <v>661</v>
      </c>
      <c r="G276" s="79" t="s">
        <v>148</v>
      </c>
      <c r="H276" s="79" t="s">
        <v>245</v>
      </c>
      <c r="I276" s="78">
        <v>1017.9</v>
      </c>
      <c r="J276" s="29"/>
      <c r="K276" s="44" t="s">
        <v>180</v>
      </c>
      <c r="L276" s="44">
        <v>1</v>
      </c>
      <c r="M276" s="44">
        <v>1</v>
      </c>
      <c r="N276" s="44" t="s">
        <v>180</v>
      </c>
      <c r="O276" s="44">
        <v>224</v>
      </c>
      <c r="P276" s="48">
        <v>0.03</v>
      </c>
      <c r="Q276" s="48">
        <v>23.1</v>
      </c>
      <c r="R276" s="49">
        <f>SUM(P276:Q276)</f>
        <v>23.130000000000003</v>
      </c>
      <c r="S276" s="201">
        <f>(T276-R276)</f>
        <v>994.77</v>
      </c>
      <c r="T276" s="133">
        <v>1017.9</v>
      </c>
      <c r="U276" s="42">
        <f>0.09*(T276)</f>
        <v>91.61099999999999</v>
      </c>
      <c r="V276" s="44">
        <v>1</v>
      </c>
      <c r="W276" s="44">
        <v>1</v>
      </c>
      <c r="X276" s="46">
        <v>12</v>
      </c>
      <c r="Y276" s="42">
        <f>(P276*X276)</f>
        <v>0.36</v>
      </c>
      <c r="Z276" s="42">
        <f>(Q276*X276)</f>
        <v>277.20000000000005</v>
      </c>
      <c r="AA276" s="42">
        <f>(R276*X276)</f>
        <v>277.56000000000006</v>
      </c>
      <c r="AB276" s="42">
        <f>(S276*X276)</f>
        <v>11937.24</v>
      </c>
      <c r="AC276" s="42">
        <f>(U276*X276)</f>
        <v>1099.3319999999999</v>
      </c>
      <c r="AD276" s="42">
        <f>(T276*X276)</f>
        <v>12214.8</v>
      </c>
      <c r="AE276" s="46">
        <v>2</v>
      </c>
      <c r="AF276" s="228" t="s">
        <v>148</v>
      </c>
      <c r="AG276" s="144" t="s">
        <v>120</v>
      </c>
    </row>
    <row r="277" spans="1:33" s="45" customFormat="1" ht="17.25" customHeight="1">
      <c r="A277" s="79"/>
      <c r="B277" s="79"/>
      <c r="C277" s="79"/>
      <c r="D277" s="79"/>
      <c r="E277" s="79"/>
      <c r="F277" s="79"/>
      <c r="G277" s="79"/>
      <c r="H277" s="79"/>
      <c r="I277" s="78">
        <f>SUM(I275:I276)</f>
        <v>2023.06</v>
      </c>
      <c r="J277" s="29"/>
      <c r="K277" s="66" t="s">
        <v>180</v>
      </c>
      <c r="L277" s="66">
        <f>SUM(L275:L276)</f>
        <v>2</v>
      </c>
      <c r="M277" s="66">
        <f>SUM(M275:M276)</f>
        <v>2</v>
      </c>
      <c r="N277" s="66" t="s">
        <v>180</v>
      </c>
      <c r="O277" s="66"/>
      <c r="P277" s="74">
        <f aca="true" t="shared" si="127" ref="P277:W277">SUM(P275:P276)</f>
        <v>0.06</v>
      </c>
      <c r="Q277" s="74">
        <f t="shared" si="127"/>
        <v>46.2</v>
      </c>
      <c r="R277" s="74">
        <f t="shared" si="127"/>
        <v>46.260000000000005</v>
      </c>
      <c r="S277" s="207">
        <f t="shared" si="127"/>
        <v>1976.8</v>
      </c>
      <c r="T277" s="74">
        <f t="shared" si="127"/>
        <v>2023.06</v>
      </c>
      <c r="U277" s="74">
        <f t="shared" si="127"/>
        <v>182.0754</v>
      </c>
      <c r="V277" s="66">
        <f t="shared" si="127"/>
        <v>2</v>
      </c>
      <c r="W277" s="66">
        <f t="shared" si="127"/>
        <v>2</v>
      </c>
      <c r="X277" s="67">
        <v>12</v>
      </c>
      <c r="Y277" s="123">
        <f>(P277*X277)</f>
        <v>0.72</v>
      </c>
      <c r="Z277" s="123">
        <f>(Q277*X277)</f>
        <v>554.4000000000001</v>
      </c>
      <c r="AA277" s="123">
        <f>(R277*X277)</f>
        <v>555.1200000000001</v>
      </c>
      <c r="AB277" s="123">
        <f>(S277*X277)</f>
        <v>23721.6</v>
      </c>
      <c r="AC277" s="123">
        <f>(U277*X277)</f>
        <v>2184.9048000000003</v>
      </c>
      <c r="AD277" s="123">
        <f>(T277*X277)</f>
        <v>24276.72</v>
      </c>
      <c r="AE277" s="67">
        <v>2</v>
      </c>
      <c r="AF277" s="229"/>
      <c r="AG277" s="144"/>
    </row>
    <row r="278" spans="1:33" s="45" customFormat="1" ht="15.75" customHeight="1">
      <c r="A278" s="79"/>
      <c r="B278" s="79"/>
      <c r="C278" s="79"/>
      <c r="D278" s="79"/>
      <c r="E278" s="79"/>
      <c r="F278" s="79"/>
      <c r="G278" s="79"/>
      <c r="H278" s="79"/>
      <c r="I278" s="78"/>
      <c r="J278" s="29"/>
      <c r="K278" s="44"/>
      <c r="L278" s="44"/>
      <c r="M278" s="44"/>
      <c r="N278" s="44"/>
      <c r="O278" s="44"/>
      <c r="P278" s="48"/>
      <c r="Q278" s="48"/>
      <c r="R278" s="49"/>
      <c r="S278" s="201"/>
      <c r="T278" s="46"/>
      <c r="U278" s="48"/>
      <c r="V278" s="44"/>
      <c r="W278" s="44"/>
      <c r="X278" s="46"/>
      <c r="Y278" s="44"/>
      <c r="Z278" s="44"/>
      <c r="AA278" s="44"/>
      <c r="AB278" s="44"/>
      <c r="AC278" s="42"/>
      <c r="AD278" s="44"/>
      <c r="AE278" s="46"/>
      <c r="AF278" s="228"/>
      <c r="AG278" s="144"/>
    </row>
    <row r="279" spans="1:33" s="45" customFormat="1" ht="24.75" customHeight="1">
      <c r="A279" s="146" t="s">
        <v>524</v>
      </c>
      <c r="B279" s="146" t="s">
        <v>525</v>
      </c>
      <c r="C279" s="146" t="s">
        <v>786</v>
      </c>
      <c r="D279" s="146" t="s">
        <v>800</v>
      </c>
      <c r="E279" s="146" t="s">
        <v>181</v>
      </c>
      <c r="F279" s="146" t="s">
        <v>661</v>
      </c>
      <c r="G279" s="146" t="s">
        <v>148</v>
      </c>
      <c r="H279" s="146" t="s">
        <v>221</v>
      </c>
      <c r="I279" s="147">
        <v>1098.01</v>
      </c>
      <c r="J279" s="147">
        <v>23.02</v>
      </c>
      <c r="K279" s="44" t="s">
        <v>181</v>
      </c>
      <c r="L279" s="44">
        <v>1</v>
      </c>
      <c r="M279" s="44">
        <v>1</v>
      </c>
      <c r="N279" s="44" t="s">
        <v>181</v>
      </c>
      <c r="O279" s="44">
        <v>225</v>
      </c>
      <c r="P279" s="48">
        <v>0.03</v>
      </c>
      <c r="Q279" s="48">
        <v>23.02</v>
      </c>
      <c r="R279" s="49">
        <f aca="true" t="shared" si="128" ref="R279:R292">SUM(P279:Q279)</f>
        <v>23.05</v>
      </c>
      <c r="S279" s="201">
        <f aca="true" t="shared" si="129" ref="S279:S292">(T279-R279)</f>
        <v>1074.96</v>
      </c>
      <c r="T279" s="132">
        <v>1098.01</v>
      </c>
      <c r="U279" s="42">
        <f aca="true" t="shared" si="130" ref="U279:U292">0.09*(T279)</f>
        <v>98.8209</v>
      </c>
      <c r="V279" s="44">
        <v>1</v>
      </c>
      <c r="W279" s="44">
        <v>1</v>
      </c>
      <c r="X279" s="46">
        <v>12</v>
      </c>
      <c r="Y279" s="42">
        <f aca="true" t="shared" si="131" ref="Y279:Y292">(P279*X279)</f>
        <v>0.36</v>
      </c>
      <c r="Z279" s="42">
        <f aca="true" t="shared" si="132" ref="Z279:Z292">(Q279*X279)</f>
        <v>276.24</v>
      </c>
      <c r="AA279" s="42">
        <f aca="true" t="shared" si="133" ref="AA279:AA292">(R279*X279)</f>
        <v>276.6</v>
      </c>
      <c r="AB279" s="42">
        <f aca="true" t="shared" si="134" ref="AB279:AB292">(S279*X279)</f>
        <v>12899.52</v>
      </c>
      <c r="AC279" s="42">
        <f aca="true" t="shared" si="135" ref="AC279:AC292">(U279*X279)</f>
        <v>1185.8508</v>
      </c>
      <c r="AD279" s="42">
        <f aca="true" t="shared" si="136" ref="AD279:AD292">(T279*X279)</f>
        <v>13176.119999999999</v>
      </c>
      <c r="AE279" s="46">
        <v>1</v>
      </c>
      <c r="AF279" s="228" t="s">
        <v>148</v>
      </c>
      <c r="AG279" s="144" t="s">
        <v>166</v>
      </c>
    </row>
    <row r="280" spans="1:33" s="45" customFormat="1" ht="24.75" customHeight="1">
      <c r="A280" s="146" t="s">
        <v>526</v>
      </c>
      <c r="B280" s="146" t="s">
        <v>527</v>
      </c>
      <c r="C280" s="146" t="s">
        <v>767</v>
      </c>
      <c r="D280" s="146" t="s">
        <v>801</v>
      </c>
      <c r="E280" s="146" t="s">
        <v>181</v>
      </c>
      <c r="F280" s="146" t="s">
        <v>664</v>
      </c>
      <c r="G280" s="146" t="s">
        <v>148</v>
      </c>
      <c r="H280" s="146" t="s">
        <v>200</v>
      </c>
      <c r="I280" s="147">
        <v>1050.13</v>
      </c>
      <c r="J280" s="147">
        <v>23.02</v>
      </c>
      <c r="K280" s="44" t="s">
        <v>181</v>
      </c>
      <c r="L280" s="44">
        <v>1</v>
      </c>
      <c r="M280" s="44">
        <v>1</v>
      </c>
      <c r="N280" s="44" t="s">
        <v>181</v>
      </c>
      <c r="O280" s="44">
        <v>226</v>
      </c>
      <c r="P280" s="48">
        <v>0.03</v>
      </c>
      <c r="Q280" s="48">
        <v>23.02</v>
      </c>
      <c r="R280" s="49">
        <f t="shared" si="128"/>
        <v>23.05</v>
      </c>
      <c r="S280" s="201">
        <f t="shared" si="129"/>
        <v>1027.0800000000002</v>
      </c>
      <c r="T280" s="132">
        <v>1050.13</v>
      </c>
      <c r="U280" s="42">
        <f t="shared" si="130"/>
        <v>94.5117</v>
      </c>
      <c r="V280" s="44">
        <v>1</v>
      </c>
      <c r="W280" s="44">
        <v>1</v>
      </c>
      <c r="X280" s="46">
        <v>12</v>
      </c>
      <c r="Y280" s="42">
        <f t="shared" si="131"/>
        <v>0.36</v>
      </c>
      <c r="Z280" s="42">
        <f t="shared" si="132"/>
        <v>276.24</v>
      </c>
      <c r="AA280" s="42">
        <f t="shared" si="133"/>
        <v>276.6</v>
      </c>
      <c r="AB280" s="42">
        <f t="shared" si="134"/>
        <v>12324.960000000003</v>
      </c>
      <c r="AC280" s="42">
        <f t="shared" si="135"/>
        <v>1134.1404</v>
      </c>
      <c r="AD280" s="42">
        <f t="shared" si="136"/>
        <v>12601.560000000001</v>
      </c>
      <c r="AE280" s="46">
        <v>2</v>
      </c>
      <c r="AF280" s="228" t="s">
        <v>148</v>
      </c>
      <c r="AG280" s="144" t="s">
        <v>184</v>
      </c>
    </row>
    <row r="281" spans="1:33" s="45" customFormat="1" ht="24.75" customHeight="1">
      <c r="A281" s="146" t="s">
        <v>528</v>
      </c>
      <c r="B281" s="146" t="s">
        <v>529</v>
      </c>
      <c r="C281" s="146" t="s">
        <v>802</v>
      </c>
      <c r="D281" s="146" t="s">
        <v>803</v>
      </c>
      <c r="E281" s="146" t="s">
        <v>181</v>
      </c>
      <c r="F281" s="146" t="s">
        <v>661</v>
      </c>
      <c r="G281" s="146" t="s">
        <v>148</v>
      </c>
      <c r="H281" s="146" t="s">
        <v>330</v>
      </c>
      <c r="I281" s="147">
        <v>968.45</v>
      </c>
      <c r="J281" s="147">
        <v>23.02</v>
      </c>
      <c r="K281" s="44" t="s">
        <v>181</v>
      </c>
      <c r="L281" s="44">
        <v>1</v>
      </c>
      <c r="M281" s="44">
        <v>1</v>
      </c>
      <c r="N281" s="44" t="s">
        <v>181</v>
      </c>
      <c r="O281" s="44">
        <v>227</v>
      </c>
      <c r="P281" s="48">
        <v>0.03</v>
      </c>
      <c r="Q281" s="48">
        <v>23.02</v>
      </c>
      <c r="R281" s="49">
        <f t="shared" si="128"/>
        <v>23.05</v>
      </c>
      <c r="S281" s="201">
        <f t="shared" si="129"/>
        <v>945.4000000000001</v>
      </c>
      <c r="T281" s="132">
        <v>968.45</v>
      </c>
      <c r="U281" s="42">
        <f t="shared" si="130"/>
        <v>87.1605</v>
      </c>
      <c r="V281" s="44">
        <v>1</v>
      </c>
      <c r="W281" s="44">
        <v>1</v>
      </c>
      <c r="X281" s="46">
        <v>12</v>
      </c>
      <c r="Y281" s="42">
        <f t="shared" si="131"/>
        <v>0.36</v>
      </c>
      <c r="Z281" s="42">
        <f t="shared" si="132"/>
        <v>276.24</v>
      </c>
      <c r="AA281" s="42">
        <f t="shared" si="133"/>
        <v>276.6</v>
      </c>
      <c r="AB281" s="42">
        <f t="shared" si="134"/>
        <v>11344.800000000001</v>
      </c>
      <c r="AC281" s="42">
        <f t="shared" si="135"/>
        <v>1045.926</v>
      </c>
      <c r="AD281" s="42">
        <f t="shared" si="136"/>
        <v>11621.400000000001</v>
      </c>
      <c r="AE281" s="46">
        <v>3</v>
      </c>
      <c r="AF281" s="228" t="s">
        <v>148</v>
      </c>
      <c r="AG281" s="144" t="s">
        <v>185</v>
      </c>
    </row>
    <row r="282" spans="1:33" s="45" customFormat="1" ht="24.75" customHeight="1">
      <c r="A282" s="146" t="s">
        <v>530</v>
      </c>
      <c r="B282" s="146" t="s">
        <v>531</v>
      </c>
      <c r="C282" s="146" t="s">
        <v>804</v>
      </c>
      <c r="D282" s="146" t="s">
        <v>805</v>
      </c>
      <c r="E282" s="146" t="s">
        <v>181</v>
      </c>
      <c r="F282" s="146" t="s">
        <v>661</v>
      </c>
      <c r="G282" s="146" t="s">
        <v>148</v>
      </c>
      <c r="H282" s="146" t="s">
        <v>245</v>
      </c>
      <c r="I282" s="147">
        <v>1112.67</v>
      </c>
      <c r="J282" s="147">
        <v>23.02</v>
      </c>
      <c r="K282" s="44" t="s">
        <v>181</v>
      </c>
      <c r="L282" s="44">
        <v>1</v>
      </c>
      <c r="M282" s="44">
        <v>1</v>
      </c>
      <c r="N282" s="44" t="s">
        <v>181</v>
      </c>
      <c r="O282" s="44">
        <v>228</v>
      </c>
      <c r="P282" s="48">
        <v>0.03</v>
      </c>
      <c r="Q282" s="48">
        <v>23.02</v>
      </c>
      <c r="R282" s="49">
        <f t="shared" si="128"/>
        <v>23.05</v>
      </c>
      <c r="S282" s="201">
        <f t="shared" si="129"/>
        <v>1089.6200000000001</v>
      </c>
      <c r="T282" s="182">
        <v>1112.67</v>
      </c>
      <c r="U282" s="42">
        <f t="shared" si="130"/>
        <v>100.1403</v>
      </c>
      <c r="V282" s="44">
        <v>1</v>
      </c>
      <c r="W282" s="44">
        <v>1</v>
      </c>
      <c r="X282" s="46">
        <v>12</v>
      </c>
      <c r="Y282" s="42">
        <f t="shared" si="131"/>
        <v>0.36</v>
      </c>
      <c r="Z282" s="42">
        <f t="shared" si="132"/>
        <v>276.24</v>
      </c>
      <c r="AA282" s="42">
        <f t="shared" si="133"/>
        <v>276.6</v>
      </c>
      <c r="AB282" s="42">
        <f t="shared" si="134"/>
        <v>13075.440000000002</v>
      </c>
      <c r="AC282" s="42">
        <f t="shared" si="135"/>
        <v>1201.6835999999998</v>
      </c>
      <c r="AD282" s="42">
        <f t="shared" si="136"/>
        <v>13352.04</v>
      </c>
      <c r="AE282" s="46">
        <v>4</v>
      </c>
      <c r="AF282" s="233" t="s">
        <v>186</v>
      </c>
      <c r="AG282" s="144" t="s">
        <v>187</v>
      </c>
    </row>
    <row r="283" spans="1:33" s="45" customFormat="1" ht="24.75" customHeight="1">
      <c r="A283" s="146" t="s">
        <v>532</v>
      </c>
      <c r="B283" s="146" t="s">
        <v>533</v>
      </c>
      <c r="C283" s="146" t="s">
        <v>786</v>
      </c>
      <c r="D283" s="146" t="s">
        <v>806</v>
      </c>
      <c r="E283" s="146" t="s">
        <v>181</v>
      </c>
      <c r="F283" s="146" t="s">
        <v>661</v>
      </c>
      <c r="G283" s="146" t="s">
        <v>148</v>
      </c>
      <c r="H283" s="146" t="s">
        <v>212</v>
      </c>
      <c r="I283" s="147">
        <v>1048.8</v>
      </c>
      <c r="J283" s="147">
        <v>23.02</v>
      </c>
      <c r="K283" s="44" t="s">
        <v>181</v>
      </c>
      <c r="L283" s="44">
        <v>1</v>
      </c>
      <c r="M283" s="44">
        <v>1</v>
      </c>
      <c r="N283" s="44" t="s">
        <v>181</v>
      </c>
      <c r="O283" s="44">
        <v>229</v>
      </c>
      <c r="P283" s="48">
        <v>0.03</v>
      </c>
      <c r="Q283" s="48">
        <v>23.02</v>
      </c>
      <c r="R283" s="49">
        <f t="shared" si="128"/>
        <v>23.05</v>
      </c>
      <c r="S283" s="201">
        <f t="shared" si="129"/>
        <v>1025.75</v>
      </c>
      <c r="T283" s="132">
        <v>1048.8</v>
      </c>
      <c r="U283" s="42">
        <f t="shared" si="130"/>
        <v>94.392</v>
      </c>
      <c r="V283" s="44">
        <v>1</v>
      </c>
      <c r="W283" s="44">
        <v>1</v>
      </c>
      <c r="X283" s="46">
        <v>12</v>
      </c>
      <c r="Y283" s="42">
        <f t="shared" si="131"/>
        <v>0.36</v>
      </c>
      <c r="Z283" s="42">
        <f t="shared" si="132"/>
        <v>276.24</v>
      </c>
      <c r="AA283" s="42">
        <f t="shared" si="133"/>
        <v>276.6</v>
      </c>
      <c r="AB283" s="42">
        <f t="shared" si="134"/>
        <v>12309</v>
      </c>
      <c r="AC283" s="42">
        <f t="shared" si="135"/>
        <v>1132.704</v>
      </c>
      <c r="AD283" s="42">
        <f t="shared" si="136"/>
        <v>12585.599999999999</v>
      </c>
      <c r="AE283" s="46">
        <v>5</v>
      </c>
      <c r="AF283" s="228" t="s">
        <v>148</v>
      </c>
      <c r="AG283" s="144" t="s">
        <v>184</v>
      </c>
    </row>
    <row r="284" spans="1:33" s="45" customFormat="1" ht="24.75" customHeight="1">
      <c r="A284" s="146" t="s">
        <v>534</v>
      </c>
      <c r="B284" s="146" t="s">
        <v>535</v>
      </c>
      <c r="C284" s="146" t="s">
        <v>767</v>
      </c>
      <c r="D284" s="146" t="s">
        <v>807</v>
      </c>
      <c r="E284" s="146" t="s">
        <v>181</v>
      </c>
      <c r="F284" s="146" t="s">
        <v>664</v>
      </c>
      <c r="G284" s="146" t="s">
        <v>148</v>
      </c>
      <c r="H284" s="146" t="s">
        <v>250</v>
      </c>
      <c r="I284" s="147">
        <v>997.48</v>
      </c>
      <c r="J284" s="147">
        <v>23.02</v>
      </c>
      <c r="K284" s="44" t="s">
        <v>181</v>
      </c>
      <c r="L284" s="44">
        <v>1</v>
      </c>
      <c r="M284" s="44">
        <v>1</v>
      </c>
      <c r="N284" s="44" t="s">
        <v>181</v>
      </c>
      <c r="O284" s="44">
        <v>230</v>
      </c>
      <c r="P284" s="48">
        <v>0.03</v>
      </c>
      <c r="Q284" s="48">
        <v>23.02</v>
      </c>
      <c r="R284" s="49">
        <f t="shared" si="128"/>
        <v>23.05</v>
      </c>
      <c r="S284" s="201">
        <f t="shared" si="129"/>
        <v>974.4300000000001</v>
      </c>
      <c r="T284" s="132">
        <v>997.48</v>
      </c>
      <c r="U284" s="42">
        <f t="shared" si="130"/>
        <v>89.7732</v>
      </c>
      <c r="V284" s="44">
        <v>1</v>
      </c>
      <c r="W284" s="44">
        <v>1</v>
      </c>
      <c r="X284" s="46">
        <v>12</v>
      </c>
      <c r="Y284" s="42">
        <f t="shared" si="131"/>
        <v>0.36</v>
      </c>
      <c r="Z284" s="42">
        <f t="shared" si="132"/>
        <v>276.24</v>
      </c>
      <c r="AA284" s="42">
        <f t="shared" si="133"/>
        <v>276.6</v>
      </c>
      <c r="AB284" s="42">
        <f t="shared" si="134"/>
        <v>11693.16</v>
      </c>
      <c r="AC284" s="42">
        <f t="shared" si="135"/>
        <v>1077.2784000000001</v>
      </c>
      <c r="AD284" s="42">
        <f t="shared" si="136"/>
        <v>11969.76</v>
      </c>
      <c r="AE284" s="46">
        <v>6</v>
      </c>
      <c r="AF284" s="228" t="s">
        <v>148</v>
      </c>
      <c r="AG284" s="144" t="s">
        <v>164</v>
      </c>
    </row>
    <row r="285" spans="1:33" s="45" customFormat="1" ht="24.75" customHeight="1">
      <c r="A285" s="146" t="s">
        <v>536</v>
      </c>
      <c r="B285" s="146" t="s">
        <v>537</v>
      </c>
      <c r="C285" s="146" t="s">
        <v>767</v>
      </c>
      <c r="D285" s="146" t="s">
        <v>808</v>
      </c>
      <c r="E285" s="146" t="s">
        <v>181</v>
      </c>
      <c r="F285" s="146" t="s">
        <v>661</v>
      </c>
      <c r="G285" s="146" t="s">
        <v>148</v>
      </c>
      <c r="H285" s="146" t="s">
        <v>275</v>
      </c>
      <c r="I285" s="147">
        <v>1048.8</v>
      </c>
      <c r="J285" s="147">
        <v>23.02</v>
      </c>
      <c r="K285" s="44" t="s">
        <v>181</v>
      </c>
      <c r="L285" s="44">
        <v>1</v>
      </c>
      <c r="M285" s="44">
        <v>1</v>
      </c>
      <c r="N285" s="44" t="s">
        <v>181</v>
      </c>
      <c r="O285" s="44">
        <v>231</v>
      </c>
      <c r="P285" s="48">
        <v>0.03</v>
      </c>
      <c r="Q285" s="48">
        <v>23.02</v>
      </c>
      <c r="R285" s="49">
        <f t="shared" si="128"/>
        <v>23.05</v>
      </c>
      <c r="S285" s="201">
        <f t="shared" si="129"/>
        <v>1025.75</v>
      </c>
      <c r="T285" s="132">
        <v>1048.8</v>
      </c>
      <c r="U285" s="42">
        <f t="shared" si="130"/>
        <v>94.392</v>
      </c>
      <c r="V285" s="44">
        <v>1</v>
      </c>
      <c r="W285" s="44">
        <v>1</v>
      </c>
      <c r="X285" s="46">
        <v>12</v>
      </c>
      <c r="Y285" s="42">
        <f t="shared" si="131"/>
        <v>0.36</v>
      </c>
      <c r="Z285" s="42">
        <f t="shared" si="132"/>
        <v>276.24</v>
      </c>
      <c r="AA285" s="42">
        <f t="shared" si="133"/>
        <v>276.6</v>
      </c>
      <c r="AB285" s="42">
        <f t="shared" si="134"/>
        <v>12309</v>
      </c>
      <c r="AC285" s="42">
        <f t="shared" si="135"/>
        <v>1132.704</v>
      </c>
      <c r="AD285" s="42">
        <f t="shared" si="136"/>
        <v>12585.599999999999</v>
      </c>
      <c r="AE285" s="46">
        <v>7</v>
      </c>
      <c r="AF285" s="228" t="s">
        <v>148</v>
      </c>
      <c r="AG285" s="144" t="s">
        <v>185</v>
      </c>
    </row>
    <row r="286" spans="1:33" s="45" customFormat="1" ht="21.75" customHeight="1">
      <c r="A286" s="146" t="s">
        <v>538</v>
      </c>
      <c r="B286" s="146" t="s">
        <v>539</v>
      </c>
      <c r="C286" s="146" t="s">
        <v>809</v>
      </c>
      <c r="D286" s="146" t="s">
        <v>810</v>
      </c>
      <c r="E286" s="146" t="s">
        <v>181</v>
      </c>
      <c r="F286" s="146" t="s">
        <v>661</v>
      </c>
      <c r="G286" s="146" t="s">
        <v>148</v>
      </c>
      <c r="H286" s="146" t="s">
        <v>242</v>
      </c>
      <c r="I286" s="147">
        <v>1052.59</v>
      </c>
      <c r="J286" s="147">
        <v>23.02</v>
      </c>
      <c r="K286" s="44" t="s">
        <v>181</v>
      </c>
      <c r="L286" s="44">
        <v>1</v>
      </c>
      <c r="M286" s="44">
        <v>1</v>
      </c>
      <c r="N286" s="44" t="s">
        <v>181</v>
      </c>
      <c r="O286" s="44">
        <v>232</v>
      </c>
      <c r="P286" s="48">
        <v>0.03</v>
      </c>
      <c r="Q286" s="48">
        <v>23.02</v>
      </c>
      <c r="R286" s="48">
        <f t="shared" si="128"/>
        <v>23.05</v>
      </c>
      <c r="S286" s="201">
        <f t="shared" si="129"/>
        <v>1029.54</v>
      </c>
      <c r="T286" s="132">
        <v>1052.59</v>
      </c>
      <c r="U286" s="42">
        <f t="shared" si="130"/>
        <v>94.7331</v>
      </c>
      <c r="V286" s="44">
        <v>1</v>
      </c>
      <c r="W286" s="44">
        <v>1</v>
      </c>
      <c r="X286" s="46">
        <v>12</v>
      </c>
      <c r="Y286" s="42">
        <f t="shared" si="131"/>
        <v>0.36</v>
      </c>
      <c r="Z286" s="42">
        <f t="shared" si="132"/>
        <v>276.24</v>
      </c>
      <c r="AA286" s="42">
        <f t="shared" si="133"/>
        <v>276.6</v>
      </c>
      <c r="AB286" s="42">
        <f t="shared" si="134"/>
        <v>12354.48</v>
      </c>
      <c r="AC286" s="42">
        <f t="shared" si="135"/>
        <v>1136.7972</v>
      </c>
      <c r="AD286" s="42">
        <f t="shared" si="136"/>
        <v>12631.079999999998</v>
      </c>
      <c r="AE286" s="46">
        <v>8</v>
      </c>
      <c r="AF286" s="233" t="s">
        <v>189</v>
      </c>
      <c r="AG286" s="144" t="s">
        <v>189</v>
      </c>
    </row>
    <row r="287" spans="1:33" s="45" customFormat="1" ht="24.75" customHeight="1">
      <c r="A287" s="79" t="s">
        <v>414</v>
      </c>
      <c r="B287" s="79" t="s">
        <v>415</v>
      </c>
      <c r="C287" s="79" t="s">
        <v>752</v>
      </c>
      <c r="D287" s="79" t="s">
        <v>818</v>
      </c>
      <c r="E287" s="79" t="s">
        <v>181</v>
      </c>
      <c r="F287" s="79" t="s">
        <v>664</v>
      </c>
      <c r="G287" s="79" t="s">
        <v>148</v>
      </c>
      <c r="H287" s="79" t="s">
        <v>765</v>
      </c>
      <c r="I287" s="78">
        <v>1017.9</v>
      </c>
      <c r="J287" s="29"/>
      <c r="K287" s="44" t="s">
        <v>181</v>
      </c>
      <c r="L287" s="44">
        <v>1</v>
      </c>
      <c r="M287" s="44">
        <v>1</v>
      </c>
      <c r="N287" s="44" t="s">
        <v>181</v>
      </c>
      <c r="O287" s="44">
        <v>233</v>
      </c>
      <c r="P287" s="48">
        <v>0.03</v>
      </c>
      <c r="Q287" s="48">
        <v>23.02</v>
      </c>
      <c r="R287" s="49">
        <f t="shared" si="128"/>
        <v>23.05</v>
      </c>
      <c r="S287" s="201">
        <f t="shared" si="129"/>
        <v>994.85</v>
      </c>
      <c r="T287" s="133">
        <v>1017.9</v>
      </c>
      <c r="U287" s="42">
        <f t="shared" si="130"/>
        <v>91.61099999999999</v>
      </c>
      <c r="V287" s="44">
        <v>1</v>
      </c>
      <c r="W287" s="44">
        <v>1</v>
      </c>
      <c r="X287" s="46">
        <v>12</v>
      </c>
      <c r="Y287" s="42">
        <f t="shared" si="131"/>
        <v>0.36</v>
      </c>
      <c r="Z287" s="42">
        <f t="shared" si="132"/>
        <v>276.24</v>
      </c>
      <c r="AA287" s="42">
        <f t="shared" si="133"/>
        <v>276.6</v>
      </c>
      <c r="AB287" s="42">
        <f t="shared" si="134"/>
        <v>11938.2</v>
      </c>
      <c r="AC287" s="42">
        <f t="shared" si="135"/>
        <v>1099.3319999999999</v>
      </c>
      <c r="AD287" s="42">
        <f t="shared" si="136"/>
        <v>12214.8</v>
      </c>
      <c r="AE287" s="46">
        <v>9</v>
      </c>
      <c r="AF287" s="228" t="s">
        <v>148</v>
      </c>
      <c r="AG287" s="144" t="s">
        <v>188</v>
      </c>
    </row>
    <row r="288" spans="1:33" s="45" customFormat="1" ht="24.75" customHeight="1">
      <c r="A288" s="146" t="s">
        <v>540</v>
      </c>
      <c r="B288" s="146" t="s">
        <v>541</v>
      </c>
      <c r="C288" s="146" t="s">
        <v>767</v>
      </c>
      <c r="D288" s="146" t="s">
        <v>811</v>
      </c>
      <c r="E288" s="146" t="s">
        <v>181</v>
      </c>
      <c r="F288" s="146" t="s">
        <v>661</v>
      </c>
      <c r="G288" s="146" t="s">
        <v>148</v>
      </c>
      <c r="H288" s="146" t="s">
        <v>229</v>
      </c>
      <c r="I288" s="147">
        <v>1048.8</v>
      </c>
      <c r="J288" s="147">
        <v>23.02</v>
      </c>
      <c r="K288" s="44" t="s">
        <v>181</v>
      </c>
      <c r="L288" s="44">
        <v>1</v>
      </c>
      <c r="M288" s="44">
        <v>1</v>
      </c>
      <c r="N288" s="44" t="s">
        <v>181</v>
      </c>
      <c r="O288" s="44">
        <v>234</v>
      </c>
      <c r="P288" s="48">
        <v>0.03</v>
      </c>
      <c r="Q288" s="48">
        <v>23.02</v>
      </c>
      <c r="R288" s="49">
        <f t="shared" si="128"/>
        <v>23.05</v>
      </c>
      <c r="S288" s="201">
        <f t="shared" si="129"/>
        <v>1025.75</v>
      </c>
      <c r="T288" s="132">
        <v>1048.8</v>
      </c>
      <c r="U288" s="42">
        <f t="shared" si="130"/>
        <v>94.392</v>
      </c>
      <c r="V288" s="44">
        <v>1</v>
      </c>
      <c r="W288" s="44">
        <v>1</v>
      </c>
      <c r="X288" s="46">
        <v>12</v>
      </c>
      <c r="Y288" s="42">
        <f t="shared" si="131"/>
        <v>0.36</v>
      </c>
      <c r="Z288" s="42">
        <f t="shared" si="132"/>
        <v>276.24</v>
      </c>
      <c r="AA288" s="42">
        <f t="shared" si="133"/>
        <v>276.6</v>
      </c>
      <c r="AB288" s="42">
        <f t="shared" si="134"/>
        <v>12309</v>
      </c>
      <c r="AC288" s="42">
        <f t="shared" si="135"/>
        <v>1132.704</v>
      </c>
      <c r="AD288" s="42">
        <f t="shared" si="136"/>
        <v>12585.599999999999</v>
      </c>
      <c r="AE288" s="46">
        <v>10</v>
      </c>
      <c r="AF288" s="228" t="s">
        <v>148</v>
      </c>
      <c r="AG288" s="144" t="s">
        <v>182</v>
      </c>
    </row>
    <row r="289" spans="1:33" s="45" customFormat="1" ht="24.75" customHeight="1">
      <c r="A289" s="146" t="s">
        <v>542</v>
      </c>
      <c r="B289" s="146" t="s">
        <v>543</v>
      </c>
      <c r="C289" s="146" t="s">
        <v>767</v>
      </c>
      <c r="D289" s="146" t="s">
        <v>812</v>
      </c>
      <c r="E289" s="146" t="s">
        <v>181</v>
      </c>
      <c r="F289" s="146" t="s">
        <v>661</v>
      </c>
      <c r="G289" s="146" t="s">
        <v>148</v>
      </c>
      <c r="H289" s="146" t="s">
        <v>261</v>
      </c>
      <c r="I289" s="147">
        <v>1005.32</v>
      </c>
      <c r="J289" s="147">
        <v>23.02</v>
      </c>
      <c r="K289" s="44" t="s">
        <v>181</v>
      </c>
      <c r="L289" s="44">
        <v>1</v>
      </c>
      <c r="M289" s="44">
        <v>1</v>
      </c>
      <c r="N289" s="44" t="s">
        <v>181</v>
      </c>
      <c r="O289" s="44">
        <v>235</v>
      </c>
      <c r="P289" s="48">
        <v>0.03</v>
      </c>
      <c r="Q289" s="48">
        <v>23.02</v>
      </c>
      <c r="R289" s="49">
        <f t="shared" si="128"/>
        <v>23.05</v>
      </c>
      <c r="S289" s="201">
        <f t="shared" si="129"/>
        <v>982.2700000000001</v>
      </c>
      <c r="T289" s="132">
        <v>1005.32</v>
      </c>
      <c r="U289" s="42">
        <f t="shared" si="130"/>
        <v>90.4788</v>
      </c>
      <c r="V289" s="44">
        <v>1</v>
      </c>
      <c r="W289" s="44">
        <v>1</v>
      </c>
      <c r="X289" s="46">
        <v>12</v>
      </c>
      <c r="Y289" s="42">
        <f t="shared" si="131"/>
        <v>0.36</v>
      </c>
      <c r="Z289" s="42">
        <f t="shared" si="132"/>
        <v>276.24</v>
      </c>
      <c r="AA289" s="42">
        <f t="shared" si="133"/>
        <v>276.6</v>
      </c>
      <c r="AB289" s="42">
        <f t="shared" si="134"/>
        <v>11787.240000000002</v>
      </c>
      <c r="AC289" s="42">
        <f t="shared" si="135"/>
        <v>1085.7456000000002</v>
      </c>
      <c r="AD289" s="42">
        <f t="shared" si="136"/>
        <v>12063.84</v>
      </c>
      <c r="AE289" s="46">
        <v>11</v>
      </c>
      <c r="AF289" s="228" t="s">
        <v>148</v>
      </c>
      <c r="AG289" s="144" t="s">
        <v>183</v>
      </c>
    </row>
    <row r="290" spans="1:33" s="45" customFormat="1" ht="24.75" customHeight="1">
      <c r="A290" s="146" t="s">
        <v>544</v>
      </c>
      <c r="B290" s="146" t="s">
        <v>545</v>
      </c>
      <c r="C290" s="146" t="s">
        <v>813</v>
      </c>
      <c r="D290" s="146" t="s">
        <v>814</v>
      </c>
      <c r="E290" s="146" t="s">
        <v>181</v>
      </c>
      <c r="F290" s="146" t="s">
        <v>661</v>
      </c>
      <c r="G290" s="146" t="s">
        <v>148</v>
      </c>
      <c r="H290" s="146" t="s">
        <v>275</v>
      </c>
      <c r="I290" s="147">
        <v>1101.29</v>
      </c>
      <c r="J290" s="147">
        <v>23.02</v>
      </c>
      <c r="K290" s="44" t="s">
        <v>181</v>
      </c>
      <c r="L290" s="44">
        <v>1</v>
      </c>
      <c r="M290" s="44">
        <v>1</v>
      </c>
      <c r="N290" s="44" t="s">
        <v>181</v>
      </c>
      <c r="O290" s="44">
        <v>236</v>
      </c>
      <c r="P290" s="48">
        <v>0.03</v>
      </c>
      <c r="Q290" s="48">
        <v>23.02</v>
      </c>
      <c r="R290" s="49">
        <f t="shared" si="128"/>
        <v>23.05</v>
      </c>
      <c r="S290" s="201">
        <f t="shared" si="129"/>
        <v>1078.24</v>
      </c>
      <c r="T290" s="132">
        <v>1101.29</v>
      </c>
      <c r="U290" s="42">
        <f t="shared" si="130"/>
        <v>99.11609999999999</v>
      </c>
      <c r="V290" s="44">
        <v>1</v>
      </c>
      <c r="W290" s="44">
        <v>1</v>
      </c>
      <c r="X290" s="46">
        <v>12</v>
      </c>
      <c r="Y290" s="42">
        <f t="shared" si="131"/>
        <v>0.36</v>
      </c>
      <c r="Z290" s="42">
        <f t="shared" si="132"/>
        <v>276.24</v>
      </c>
      <c r="AA290" s="42">
        <f t="shared" si="133"/>
        <v>276.6</v>
      </c>
      <c r="AB290" s="42">
        <f t="shared" si="134"/>
        <v>12938.880000000001</v>
      </c>
      <c r="AC290" s="42">
        <f t="shared" si="135"/>
        <v>1189.3932</v>
      </c>
      <c r="AD290" s="42">
        <f t="shared" si="136"/>
        <v>13215.48</v>
      </c>
      <c r="AE290" s="46">
        <v>12</v>
      </c>
      <c r="AF290" s="228" t="s">
        <v>148</v>
      </c>
      <c r="AG290" s="144" t="s">
        <v>166</v>
      </c>
    </row>
    <row r="291" spans="1:33" s="45" customFormat="1" ht="24.75" customHeight="1">
      <c r="A291" s="146" t="s">
        <v>546</v>
      </c>
      <c r="B291" s="146" t="s">
        <v>547</v>
      </c>
      <c r="C291" s="146" t="s">
        <v>815</v>
      </c>
      <c r="D291" s="146" t="s">
        <v>816</v>
      </c>
      <c r="E291" s="146" t="s">
        <v>181</v>
      </c>
      <c r="F291" s="146" t="s">
        <v>661</v>
      </c>
      <c r="G291" s="146" t="s">
        <v>148</v>
      </c>
      <c r="H291" s="146" t="s">
        <v>224</v>
      </c>
      <c r="I291" s="147">
        <v>1156.5</v>
      </c>
      <c r="J291" s="147">
        <v>23.02</v>
      </c>
      <c r="K291" s="44" t="s">
        <v>181</v>
      </c>
      <c r="L291" s="44">
        <v>1</v>
      </c>
      <c r="M291" s="44">
        <v>1</v>
      </c>
      <c r="N291" s="44" t="s">
        <v>181</v>
      </c>
      <c r="O291" s="44">
        <v>237</v>
      </c>
      <c r="P291" s="48">
        <v>0.03</v>
      </c>
      <c r="Q291" s="48">
        <v>23.02</v>
      </c>
      <c r="R291" s="49">
        <f t="shared" si="128"/>
        <v>23.05</v>
      </c>
      <c r="S291" s="201">
        <f t="shared" si="129"/>
        <v>1133.45</v>
      </c>
      <c r="T291" s="132">
        <v>1156.5</v>
      </c>
      <c r="U291" s="42">
        <f t="shared" si="130"/>
        <v>104.085</v>
      </c>
      <c r="V291" s="44">
        <v>1</v>
      </c>
      <c r="W291" s="44">
        <v>1</v>
      </c>
      <c r="X291" s="46">
        <v>12</v>
      </c>
      <c r="Y291" s="42">
        <f t="shared" si="131"/>
        <v>0.36</v>
      </c>
      <c r="Z291" s="42">
        <f t="shared" si="132"/>
        <v>276.24</v>
      </c>
      <c r="AA291" s="42">
        <f t="shared" si="133"/>
        <v>276.6</v>
      </c>
      <c r="AB291" s="42">
        <f t="shared" si="134"/>
        <v>13601.400000000001</v>
      </c>
      <c r="AC291" s="42">
        <f t="shared" si="135"/>
        <v>1249.02</v>
      </c>
      <c r="AD291" s="42">
        <f t="shared" si="136"/>
        <v>13878</v>
      </c>
      <c r="AE291" s="46">
        <v>13</v>
      </c>
      <c r="AF291" s="228" t="s">
        <v>148</v>
      </c>
      <c r="AG291" s="144" t="s">
        <v>122</v>
      </c>
    </row>
    <row r="292" spans="1:33" s="45" customFormat="1" ht="23.25" customHeight="1">
      <c r="A292" s="146" t="s">
        <v>548</v>
      </c>
      <c r="B292" s="146" t="s">
        <v>549</v>
      </c>
      <c r="C292" s="146" t="s">
        <v>767</v>
      </c>
      <c r="D292" s="146" t="s">
        <v>817</v>
      </c>
      <c r="E292" s="146" t="s">
        <v>181</v>
      </c>
      <c r="F292" s="146" t="s">
        <v>661</v>
      </c>
      <c r="G292" s="146" t="s">
        <v>148</v>
      </c>
      <c r="H292" s="146" t="s">
        <v>212</v>
      </c>
      <c r="I292" s="147">
        <v>1048.8</v>
      </c>
      <c r="J292" s="147">
        <v>23.02</v>
      </c>
      <c r="K292" s="44" t="s">
        <v>181</v>
      </c>
      <c r="L292" s="44">
        <v>1</v>
      </c>
      <c r="M292" s="44">
        <v>1</v>
      </c>
      <c r="N292" s="44" t="s">
        <v>181</v>
      </c>
      <c r="O292" s="44">
        <v>238</v>
      </c>
      <c r="P292" s="48">
        <v>0.03</v>
      </c>
      <c r="Q292" s="48">
        <v>23.02</v>
      </c>
      <c r="R292" s="49">
        <f t="shared" si="128"/>
        <v>23.05</v>
      </c>
      <c r="S292" s="201">
        <f t="shared" si="129"/>
        <v>1025.75</v>
      </c>
      <c r="T292" s="132">
        <v>1048.8</v>
      </c>
      <c r="U292" s="42">
        <f t="shared" si="130"/>
        <v>94.392</v>
      </c>
      <c r="V292" s="44">
        <v>1</v>
      </c>
      <c r="W292" s="44">
        <v>1</v>
      </c>
      <c r="X292" s="46">
        <v>12</v>
      </c>
      <c r="Y292" s="42">
        <f t="shared" si="131"/>
        <v>0.36</v>
      </c>
      <c r="Z292" s="42">
        <f t="shared" si="132"/>
        <v>276.24</v>
      </c>
      <c r="AA292" s="42">
        <f t="shared" si="133"/>
        <v>276.6</v>
      </c>
      <c r="AB292" s="42">
        <f t="shared" si="134"/>
        <v>12309</v>
      </c>
      <c r="AC292" s="42">
        <f t="shared" si="135"/>
        <v>1132.704</v>
      </c>
      <c r="AD292" s="42">
        <f t="shared" si="136"/>
        <v>12585.599999999999</v>
      </c>
      <c r="AE292" s="46">
        <v>14</v>
      </c>
      <c r="AF292" s="228" t="s">
        <v>148</v>
      </c>
      <c r="AG292" s="144" t="s">
        <v>169</v>
      </c>
    </row>
    <row r="293" spans="9:33" s="45" customFormat="1" ht="13.5" customHeight="1">
      <c r="I293" s="175">
        <f>SUM(I279:I292)</f>
        <v>14755.539999999997</v>
      </c>
      <c r="K293" s="66" t="s">
        <v>181</v>
      </c>
      <c r="L293" s="67">
        <f>SUM(L279:L292)</f>
        <v>14</v>
      </c>
      <c r="M293" s="67">
        <f>SUM(M279:M292)</f>
        <v>14</v>
      </c>
      <c r="N293" s="66" t="s">
        <v>181</v>
      </c>
      <c r="O293" s="66"/>
      <c r="P293" s="68">
        <f aca="true" t="shared" si="137" ref="P293:U293">SUM(P279:P292)</f>
        <v>0.42000000000000015</v>
      </c>
      <c r="Q293" s="68">
        <f t="shared" si="137"/>
        <v>322.28000000000003</v>
      </c>
      <c r="R293" s="68">
        <f t="shared" si="137"/>
        <v>322.7000000000001</v>
      </c>
      <c r="S293" s="203">
        <f t="shared" si="137"/>
        <v>14432.840000000002</v>
      </c>
      <c r="T293" s="68">
        <f>SUM(T279:T292)</f>
        <v>14755.539999999997</v>
      </c>
      <c r="U293" s="68">
        <f t="shared" si="137"/>
        <v>1327.9986000000004</v>
      </c>
      <c r="V293" s="67">
        <f>SUM(V279:V292)</f>
        <v>14</v>
      </c>
      <c r="W293" s="67">
        <f>SUM(W279:W292)</f>
        <v>14</v>
      </c>
      <c r="X293" s="67">
        <v>12</v>
      </c>
      <c r="Y293" s="171">
        <f>(P293*X293)</f>
        <v>5.040000000000002</v>
      </c>
      <c r="Z293" s="171">
        <f>(Q293*X293)</f>
        <v>3867.3600000000006</v>
      </c>
      <c r="AA293" s="171">
        <f>(R293*X293)</f>
        <v>3872.4000000000015</v>
      </c>
      <c r="AB293" s="171">
        <f>(S293*X293)</f>
        <v>173194.08000000002</v>
      </c>
      <c r="AC293" s="171">
        <f>(U293*X293)</f>
        <v>15935.983200000004</v>
      </c>
      <c r="AD293" s="171">
        <f>(T293*X293)</f>
        <v>177066.47999999998</v>
      </c>
      <c r="AE293" s="67">
        <v>14</v>
      </c>
      <c r="AF293" s="77"/>
      <c r="AG293" s="77"/>
    </row>
    <row r="294" spans="11:33" s="45" customFormat="1" ht="24.75" customHeight="1">
      <c r="K294" s="69"/>
      <c r="L294" s="93">
        <f>SUM(L38+L54+L61+L64+L67+L72+L76+L82+L86+L162+L190+L203+L213+L231+L235+L244+L262+L273+L277+L293)</f>
        <v>239</v>
      </c>
      <c r="M294" s="93">
        <f>SUM(M38+M54+M61+M64+M67+M72+M76+M82+M86+M162+M190+M203+M213+M231+M235+M244+M262+M273+M277+M293)</f>
        <v>214</v>
      </c>
      <c r="N294" s="69"/>
      <c r="O294" s="69"/>
      <c r="P294" s="69">
        <f aca="true" t="shared" si="138" ref="P294:U294">SUM(P38+P54+P61+P64+P67+P72+P76+P82+P86+P162+P190+P203+P213+P231+P235+P244+P262+P273+P277+P293)</f>
        <v>9.020000000000001</v>
      </c>
      <c r="Q294" s="69">
        <f t="shared" si="138"/>
        <v>5795.65</v>
      </c>
      <c r="R294" s="69">
        <f t="shared" si="138"/>
        <v>5804.67</v>
      </c>
      <c r="S294" s="69">
        <f t="shared" si="138"/>
        <v>258043.64999999997</v>
      </c>
      <c r="T294" s="69">
        <f t="shared" si="138"/>
        <v>264275.88999999996</v>
      </c>
      <c r="U294" s="69">
        <f t="shared" si="138"/>
        <v>23784.830099999992</v>
      </c>
      <c r="V294" s="69"/>
      <c r="W294" s="69"/>
      <c r="X294" s="69"/>
      <c r="Y294" s="69">
        <f aca="true" t="shared" si="139" ref="Y294:AD294">SUM(Y38+Y54+Y61+Y64+Y67+Y72+Y76+Y82+Y86+Y162+Y190+Y203+Y213+Y231+Y235+Y244+Y262+Y273+Y277+Y293)</f>
        <v>108.24000000000002</v>
      </c>
      <c r="Z294" s="69">
        <f t="shared" si="139"/>
        <v>69547.80000000002</v>
      </c>
      <c r="AA294" s="69">
        <f t="shared" si="139"/>
        <v>69656.04000000001</v>
      </c>
      <c r="AB294" s="69">
        <f t="shared" si="139"/>
        <v>3096523.7999999993</v>
      </c>
      <c r="AC294" s="69">
        <f t="shared" si="139"/>
        <v>285417.96119999996</v>
      </c>
      <c r="AD294" s="69">
        <f t="shared" si="139"/>
        <v>3171310.6799999997</v>
      </c>
      <c r="AE294" s="93">
        <f>SUM(AE38+AE54+AE61+AE64+AE67+AE72+AE76+AE82+AE86+AE162+AE190+AE203+AE213+AE231+AE235+AE244+AE262+AE273+AE277+AE293)</f>
        <v>214</v>
      </c>
      <c r="AF294" s="94"/>
      <c r="AG294" s="70"/>
    </row>
    <row r="295" spans="11:33" ht="12.75">
      <c r="K295" s="10"/>
      <c r="L295" s="10"/>
      <c r="M295" s="10"/>
      <c r="N295" s="10"/>
      <c r="O295" s="18"/>
      <c r="P295" s="18"/>
      <c r="Q295" s="22"/>
      <c r="R295" s="18"/>
      <c r="S295" s="199"/>
      <c r="T295" s="186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45"/>
      <c r="AG295" s="45"/>
    </row>
    <row r="296" spans="11:33" ht="12.75">
      <c r="K296" s="10"/>
      <c r="L296" s="10"/>
      <c r="M296" s="243"/>
      <c r="N296" s="10"/>
      <c r="O296" s="18"/>
      <c r="P296" s="18"/>
      <c r="Q296" s="22"/>
      <c r="R296" s="18"/>
      <c r="S296" s="199"/>
      <c r="T296" s="186"/>
      <c r="U296" s="18"/>
      <c r="V296" s="10"/>
      <c r="W296" s="10"/>
      <c r="X296" s="10"/>
      <c r="Y296" s="10"/>
      <c r="Z296" s="10"/>
      <c r="AA296" s="10"/>
      <c r="AB296" s="10"/>
      <c r="AC296" s="10"/>
      <c r="AD296" s="18"/>
      <c r="AE296" s="10"/>
      <c r="AF296" s="45"/>
      <c r="AG296" s="45"/>
    </row>
    <row r="297" spans="11:33" ht="12.75">
      <c r="K297" s="10"/>
      <c r="L297" s="10"/>
      <c r="M297" s="10"/>
      <c r="N297" s="10"/>
      <c r="O297" s="18"/>
      <c r="P297" s="18"/>
      <c r="Q297" s="22"/>
      <c r="R297" s="18"/>
      <c r="S297" s="199"/>
      <c r="T297" s="186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45"/>
      <c r="AG297" s="45"/>
    </row>
    <row r="298" spans="11:33" ht="12.75">
      <c r="K298" s="10"/>
      <c r="L298" s="10"/>
      <c r="M298" s="10"/>
      <c r="N298" s="10"/>
      <c r="O298" s="18"/>
      <c r="P298" s="18"/>
      <c r="Q298" s="22"/>
      <c r="R298" s="18"/>
      <c r="S298" s="199"/>
      <c r="T298" s="186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45"/>
      <c r="AG298" s="45"/>
    </row>
    <row r="299" spans="11:33" ht="12.75">
      <c r="K299" s="10"/>
      <c r="L299" s="10"/>
      <c r="M299" s="10"/>
      <c r="N299" s="10"/>
      <c r="O299" s="18"/>
      <c r="P299" s="18"/>
      <c r="Q299" s="22"/>
      <c r="R299" s="18"/>
      <c r="S299" s="199"/>
      <c r="T299" s="186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45"/>
      <c r="AG299" s="45"/>
    </row>
    <row r="300" spans="11:33" ht="12.75">
      <c r="K300" s="10"/>
      <c r="L300" s="10"/>
      <c r="M300" s="10"/>
      <c r="N300" s="10"/>
      <c r="O300" s="18"/>
      <c r="P300" s="18"/>
      <c r="Q300" s="22"/>
      <c r="R300" s="18"/>
      <c r="S300" s="199"/>
      <c r="T300" s="186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45"/>
      <c r="AG300" s="45"/>
    </row>
    <row r="301" spans="11:33" ht="12.75">
      <c r="K301" s="10"/>
      <c r="L301" s="10"/>
      <c r="M301" s="10"/>
      <c r="N301" s="10"/>
      <c r="O301" s="18"/>
      <c r="P301" s="18"/>
      <c r="Q301" s="22"/>
      <c r="R301" s="18"/>
      <c r="S301" s="199"/>
      <c r="T301" s="186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45"/>
      <c r="AG301" s="45"/>
    </row>
    <row r="302" spans="11:33" ht="12.75">
      <c r="K302" s="10"/>
      <c r="L302" s="10"/>
      <c r="M302" s="10"/>
      <c r="N302" s="10"/>
      <c r="O302" s="18"/>
      <c r="P302" s="18"/>
      <c r="Q302" s="22"/>
      <c r="R302" s="18"/>
      <c r="S302" s="199"/>
      <c r="T302" s="186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45"/>
      <c r="AG302" s="45"/>
    </row>
    <row r="303" spans="11:33" ht="12.75">
      <c r="K303" s="10"/>
      <c r="L303" s="10"/>
      <c r="M303" s="10"/>
      <c r="N303" s="10"/>
      <c r="O303" s="18"/>
      <c r="P303" s="18"/>
      <c r="Q303" s="22"/>
      <c r="R303" s="18"/>
      <c r="S303" s="199"/>
      <c r="T303" s="186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45"/>
      <c r="AG303" s="45"/>
    </row>
    <row r="304" spans="11:33" ht="12.75">
      <c r="K304" s="10"/>
      <c r="L304" s="10"/>
      <c r="M304" s="10"/>
      <c r="N304" s="10"/>
      <c r="O304" s="18"/>
      <c r="P304" s="18"/>
      <c r="Q304" s="22"/>
      <c r="R304" s="18"/>
      <c r="S304" s="199"/>
      <c r="T304" s="186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45"/>
      <c r="AG304" s="45"/>
    </row>
    <row r="305" spans="11:33" ht="12.75">
      <c r="K305" s="10"/>
      <c r="L305" s="10"/>
      <c r="M305" s="10"/>
      <c r="N305" s="10"/>
      <c r="O305" s="18"/>
      <c r="P305" s="18"/>
      <c r="Q305" s="22"/>
      <c r="R305" s="18"/>
      <c r="S305" s="199"/>
      <c r="T305" s="186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45"/>
      <c r="AG305" s="45"/>
    </row>
    <row r="306" spans="11:33" ht="12.75">
      <c r="K306" s="10"/>
      <c r="L306" s="10"/>
      <c r="M306" s="10"/>
      <c r="N306" s="10"/>
      <c r="O306" s="18"/>
      <c r="P306" s="18"/>
      <c r="Q306" s="22"/>
      <c r="R306" s="18"/>
      <c r="S306" s="199"/>
      <c r="T306" s="186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45"/>
      <c r="AG306" s="45"/>
    </row>
    <row r="307" spans="11:33" ht="12.75">
      <c r="K307" s="10"/>
      <c r="L307" s="10"/>
      <c r="M307" s="10"/>
      <c r="N307" s="10"/>
      <c r="O307" s="18"/>
      <c r="P307" s="18"/>
      <c r="Q307" s="22"/>
      <c r="R307" s="18"/>
      <c r="S307" s="199"/>
      <c r="T307" s="186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45"/>
      <c r="AG307" s="45"/>
    </row>
    <row r="308" spans="11:33" ht="12.75">
      <c r="K308" s="10"/>
      <c r="L308" s="10"/>
      <c r="M308" s="10"/>
      <c r="N308" s="10"/>
      <c r="O308" s="18"/>
      <c r="P308" s="18"/>
      <c r="Q308" s="22"/>
      <c r="R308" s="18"/>
      <c r="S308" s="199"/>
      <c r="T308" s="186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45"/>
      <c r="AG308" s="45"/>
    </row>
    <row r="309" spans="11:33" ht="12.75">
      <c r="K309" s="10"/>
      <c r="L309" s="10"/>
      <c r="M309" s="10"/>
      <c r="N309" s="10"/>
      <c r="O309" s="18"/>
      <c r="P309" s="18"/>
      <c r="Q309" s="22"/>
      <c r="R309" s="18"/>
      <c r="S309" s="199"/>
      <c r="T309" s="186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45"/>
      <c r="AG309" s="45"/>
    </row>
    <row r="310" spans="11:33" ht="12.75">
      <c r="K310" s="10"/>
      <c r="L310" s="10"/>
      <c r="M310" s="10"/>
      <c r="N310" s="10"/>
      <c r="O310" s="18"/>
      <c r="P310" s="18"/>
      <c r="Q310" s="22"/>
      <c r="R310" s="18"/>
      <c r="S310" s="199"/>
      <c r="T310" s="186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45"/>
      <c r="AG310" s="45"/>
    </row>
    <row r="311" spans="11:33" ht="12.75">
      <c r="K311" s="10"/>
      <c r="L311" s="10"/>
      <c r="M311" s="10"/>
      <c r="N311" s="10"/>
      <c r="O311" s="18"/>
      <c r="P311" s="18"/>
      <c r="Q311" s="22"/>
      <c r="R311" s="18"/>
      <c r="S311" s="199"/>
      <c r="T311" s="186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45"/>
      <c r="AG311" s="45"/>
    </row>
    <row r="312" spans="11:33" ht="12.75">
      <c r="K312" s="10"/>
      <c r="L312" s="10"/>
      <c r="M312" s="10"/>
      <c r="N312" s="10"/>
      <c r="O312" s="18"/>
      <c r="P312" s="18"/>
      <c r="Q312" s="22"/>
      <c r="R312" s="18"/>
      <c r="S312" s="199"/>
      <c r="T312" s="186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45"/>
      <c r="AG312" s="45"/>
    </row>
    <row r="313" spans="11:33" ht="12.75">
      <c r="K313" s="10"/>
      <c r="L313" s="10"/>
      <c r="M313" s="10"/>
      <c r="N313" s="10"/>
      <c r="O313" s="18"/>
      <c r="P313" s="18"/>
      <c r="Q313" s="22"/>
      <c r="R313" s="18"/>
      <c r="S313" s="199"/>
      <c r="T313" s="186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45"/>
      <c r="AG313" s="45"/>
    </row>
    <row r="314" spans="11:33" ht="12.75">
      <c r="K314" s="10"/>
      <c r="L314" s="10"/>
      <c r="M314" s="10"/>
      <c r="N314" s="10"/>
      <c r="O314" s="18"/>
      <c r="P314" s="18"/>
      <c r="Q314" s="22"/>
      <c r="R314" s="18"/>
      <c r="S314" s="199"/>
      <c r="T314" s="186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45"/>
      <c r="AG314" s="45"/>
    </row>
    <row r="315" spans="11:33" ht="12.75">
      <c r="K315" s="10"/>
      <c r="L315" s="10"/>
      <c r="M315" s="10"/>
      <c r="N315" s="10"/>
      <c r="O315" s="18"/>
      <c r="P315" s="18"/>
      <c r="Q315" s="22"/>
      <c r="R315" s="18"/>
      <c r="S315" s="199"/>
      <c r="T315" s="186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45"/>
      <c r="AG315" s="45"/>
    </row>
    <row r="316" spans="11:33" ht="12.75">
      <c r="K316" s="10"/>
      <c r="L316" s="10"/>
      <c r="M316" s="10"/>
      <c r="N316" s="10"/>
      <c r="O316" s="18"/>
      <c r="P316" s="18"/>
      <c r="Q316" s="22"/>
      <c r="R316" s="18"/>
      <c r="S316" s="199"/>
      <c r="T316" s="186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45"/>
      <c r="AG316" s="45"/>
    </row>
    <row r="317" spans="11:33" ht="12.75">
      <c r="K317" s="10"/>
      <c r="L317" s="10"/>
      <c r="M317" s="10"/>
      <c r="N317" s="10"/>
      <c r="O317" s="18"/>
      <c r="P317" s="18"/>
      <c r="Q317" s="22"/>
      <c r="R317" s="18"/>
      <c r="S317" s="199"/>
      <c r="T317" s="186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45"/>
      <c r="AG317" s="45"/>
    </row>
    <row r="318" spans="11:33" ht="12.75">
      <c r="K318" s="10"/>
      <c r="L318" s="10"/>
      <c r="M318" s="10"/>
      <c r="N318" s="10"/>
      <c r="O318" s="18"/>
      <c r="P318" s="18"/>
      <c r="Q318" s="22"/>
      <c r="R318" s="18"/>
      <c r="S318" s="199"/>
      <c r="T318" s="186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45"/>
      <c r="AG318" s="45"/>
    </row>
    <row r="319" spans="11:33" ht="12.75">
      <c r="K319" s="10"/>
      <c r="L319" s="10"/>
      <c r="M319" s="10"/>
      <c r="N319" s="10"/>
      <c r="O319" s="18"/>
      <c r="P319" s="18"/>
      <c r="Q319" s="22"/>
      <c r="R319" s="18"/>
      <c r="S319" s="199"/>
      <c r="T319" s="186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45"/>
      <c r="AG319" s="45"/>
    </row>
    <row r="320" spans="11:33" ht="12.75">
      <c r="K320" s="10"/>
      <c r="L320" s="10"/>
      <c r="M320" s="10"/>
      <c r="N320" s="10"/>
      <c r="O320" s="18"/>
      <c r="P320" s="18"/>
      <c r="Q320" s="22"/>
      <c r="R320" s="18"/>
      <c r="S320" s="199"/>
      <c r="T320" s="186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45"/>
      <c r="AG320" s="45"/>
    </row>
    <row r="321" spans="11:33" ht="12.75">
      <c r="K321" s="10"/>
      <c r="L321" s="10"/>
      <c r="M321" s="10"/>
      <c r="N321" s="10"/>
      <c r="O321" s="18"/>
      <c r="P321" s="18"/>
      <c r="Q321" s="22"/>
      <c r="R321" s="18"/>
      <c r="S321" s="199"/>
      <c r="T321" s="186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45"/>
      <c r="AG321" s="45"/>
    </row>
    <row r="322" spans="11:33" ht="12.75">
      <c r="K322" s="10"/>
      <c r="L322" s="10"/>
      <c r="M322" s="10"/>
      <c r="N322" s="10"/>
      <c r="O322" s="18"/>
      <c r="P322" s="18"/>
      <c r="Q322" s="22"/>
      <c r="R322" s="18"/>
      <c r="S322" s="199"/>
      <c r="T322" s="186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45"/>
      <c r="AG322" s="45"/>
    </row>
    <row r="323" spans="11:33" ht="12.75">
      <c r="K323" s="10"/>
      <c r="L323" s="10"/>
      <c r="M323" s="10"/>
      <c r="N323" s="10"/>
      <c r="O323" s="18"/>
      <c r="P323" s="18"/>
      <c r="Q323" s="22"/>
      <c r="R323" s="18"/>
      <c r="S323" s="199"/>
      <c r="T323" s="186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45"/>
      <c r="AG323" s="45"/>
    </row>
    <row r="324" spans="11:33" ht="12.75">
      <c r="K324" s="10"/>
      <c r="L324" s="10"/>
      <c r="M324" s="10"/>
      <c r="N324" s="10"/>
      <c r="O324" s="18"/>
      <c r="P324" s="18"/>
      <c r="Q324" s="22"/>
      <c r="R324" s="18"/>
      <c r="S324" s="199"/>
      <c r="T324" s="186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45"/>
      <c r="AG324" s="45"/>
    </row>
    <row r="325" spans="11:33" ht="12.75">
      <c r="K325" s="10"/>
      <c r="L325" s="10"/>
      <c r="M325" s="10"/>
      <c r="N325" s="10"/>
      <c r="O325" s="18"/>
      <c r="P325" s="18"/>
      <c r="Q325" s="22"/>
      <c r="R325" s="18"/>
      <c r="S325" s="199"/>
      <c r="T325" s="186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45"/>
      <c r="AG325" s="45"/>
    </row>
    <row r="326" spans="11:33" ht="12.75">
      <c r="K326" s="10"/>
      <c r="L326" s="10"/>
      <c r="M326" s="10"/>
      <c r="N326" s="10"/>
      <c r="O326" s="18"/>
      <c r="P326" s="18"/>
      <c r="Q326" s="22"/>
      <c r="R326" s="18"/>
      <c r="S326" s="199"/>
      <c r="T326" s="186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45"/>
      <c r="AG326" s="45"/>
    </row>
    <row r="327" spans="11:33" ht="12.75">
      <c r="K327" s="10"/>
      <c r="L327" s="10"/>
      <c r="M327" s="10"/>
      <c r="N327" s="10"/>
      <c r="O327" s="18"/>
      <c r="P327" s="18"/>
      <c r="Q327" s="22"/>
      <c r="R327" s="18"/>
      <c r="S327" s="199"/>
      <c r="T327" s="186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45"/>
      <c r="AG327" s="45"/>
    </row>
    <row r="328" spans="11:33" ht="12.75">
      <c r="K328" s="10"/>
      <c r="L328" s="10"/>
      <c r="M328" s="10"/>
      <c r="N328" s="10"/>
      <c r="O328" s="18"/>
      <c r="P328" s="18"/>
      <c r="Q328" s="22"/>
      <c r="R328" s="18"/>
      <c r="S328" s="199"/>
      <c r="T328" s="186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45"/>
      <c r="AG328" s="45"/>
    </row>
    <row r="329" spans="11:33" ht="12.75">
      <c r="K329" s="10"/>
      <c r="L329" s="10"/>
      <c r="M329" s="10"/>
      <c r="N329" s="10"/>
      <c r="O329" s="18"/>
      <c r="P329" s="18"/>
      <c r="Q329" s="22"/>
      <c r="R329" s="18"/>
      <c r="S329" s="199"/>
      <c r="T329" s="186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45"/>
      <c r="AG329" s="45"/>
    </row>
    <row r="330" spans="11:33" ht="12.75">
      <c r="K330" s="10"/>
      <c r="L330" s="10"/>
      <c r="M330" s="10"/>
      <c r="N330" s="10"/>
      <c r="O330" s="18"/>
      <c r="P330" s="18"/>
      <c r="Q330" s="22"/>
      <c r="R330" s="18"/>
      <c r="S330" s="199"/>
      <c r="T330" s="186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45"/>
      <c r="AG330" s="45"/>
    </row>
    <row r="331" spans="11:33" ht="12.75">
      <c r="K331" s="10"/>
      <c r="L331" s="10"/>
      <c r="M331" s="10"/>
      <c r="N331" s="10"/>
      <c r="O331" s="18"/>
      <c r="P331" s="18"/>
      <c r="Q331" s="22"/>
      <c r="R331" s="18"/>
      <c r="S331" s="199"/>
      <c r="T331" s="186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45"/>
      <c r="AG331" s="45"/>
    </row>
    <row r="332" spans="11:33" ht="12.75">
      <c r="K332" s="10"/>
      <c r="L332" s="10"/>
      <c r="M332" s="10"/>
      <c r="N332" s="10"/>
      <c r="O332" s="18"/>
      <c r="P332" s="18"/>
      <c r="Q332" s="22"/>
      <c r="R332" s="18"/>
      <c r="S332" s="199"/>
      <c r="T332" s="186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45"/>
      <c r="AG332" s="45"/>
    </row>
    <row r="333" spans="11:33" ht="12.75">
      <c r="K333" s="10"/>
      <c r="L333" s="10"/>
      <c r="M333" s="10"/>
      <c r="N333" s="10"/>
      <c r="O333" s="18"/>
      <c r="P333" s="18"/>
      <c r="Q333" s="22"/>
      <c r="R333" s="18"/>
      <c r="S333" s="199"/>
      <c r="T333" s="186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45"/>
      <c r="AG333" s="45"/>
    </row>
    <row r="334" spans="11:33" ht="12.75">
      <c r="K334" s="10"/>
      <c r="L334" s="10"/>
      <c r="M334" s="10"/>
      <c r="N334" s="10"/>
      <c r="O334" s="18"/>
      <c r="P334" s="18"/>
      <c r="Q334" s="22"/>
      <c r="R334" s="18"/>
      <c r="S334" s="199"/>
      <c r="T334" s="186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45"/>
      <c r="AG334" s="45"/>
    </row>
    <row r="335" spans="11:33" ht="12.75">
      <c r="K335" s="10"/>
      <c r="L335" s="10"/>
      <c r="M335" s="10"/>
      <c r="N335" s="10"/>
      <c r="O335" s="18"/>
      <c r="P335" s="18"/>
      <c r="Q335" s="22"/>
      <c r="R335" s="18"/>
      <c r="S335" s="199"/>
      <c r="T335" s="186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45"/>
      <c r="AG335" s="45"/>
    </row>
    <row r="336" spans="11:33" ht="12.75">
      <c r="K336" s="10"/>
      <c r="L336" s="10"/>
      <c r="M336" s="10"/>
      <c r="N336" s="10"/>
      <c r="O336" s="18"/>
      <c r="P336" s="18"/>
      <c r="Q336" s="22"/>
      <c r="R336" s="18"/>
      <c r="S336" s="199"/>
      <c r="T336" s="186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45"/>
      <c r="AG336" s="45"/>
    </row>
    <row r="337" spans="11:33" ht="12.75">
      <c r="K337" s="10"/>
      <c r="L337" s="10"/>
      <c r="M337" s="10"/>
      <c r="N337" s="10"/>
      <c r="O337" s="18"/>
      <c r="P337" s="18"/>
      <c r="Q337" s="22"/>
      <c r="R337" s="18"/>
      <c r="S337" s="199"/>
      <c r="T337" s="186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45"/>
      <c r="AG337" s="45"/>
    </row>
    <row r="338" spans="11:32" ht="12.75">
      <c r="K338" s="10"/>
      <c r="L338" s="10"/>
      <c r="M338" s="10"/>
      <c r="N338" s="10"/>
      <c r="O338" s="18"/>
      <c r="P338" s="18"/>
      <c r="Q338" s="22"/>
      <c r="R338" s="18"/>
      <c r="S338" s="199"/>
      <c r="T338" s="186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3"/>
    </row>
    <row r="339" spans="11:32" ht="12.75">
      <c r="K339" s="10"/>
      <c r="L339" s="10"/>
      <c r="M339" s="10"/>
      <c r="N339" s="10"/>
      <c r="O339" s="18"/>
      <c r="P339" s="18"/>
      <c r="Q339" s="22"/>
      <c r="R339" s="18"/>
      <c r="S339" s="199"/>
      <c r="T339" s="186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3"/>
    </row>
    <row r="340" spans="11:32" ht="12.75">
      <c r="K340" s="10"/>
      <c r="L340" s="10"/>
      <c r="M340" s="10"/>
      <c r="N340" s="10"/>
      <c r="O340" s="18"/>
      <c r="P340" s="18"/>
      <c r="Q340" s="22"/>
      <c r="R340" s="18"/>
      <c r="S340" s="199"/>
      <c r="T340" s="186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3"/>
    </row>
    <row r="341" spans="11:32" ht="12.75">
      <c r="K341" s="10"/>
      <c r="L341" s="10"/>
      <c r="M341" s="10"/>
      <c r="N341" s="10"/>
      <c r="O341" s="18"/>
      <c r="P341" s="18"/>
      <c r="Q341" s="22"/>
      <c r="R341" s="18"/>
      <c r="S341" s="199"/>
      <c r="T341" s="186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3"/>
    </row>
    <row r="342" spans="11:32" ht="12.75">
      <c r="K342" s="10"/>
      <c r="L342" s="10"/>
      <c r="M342" s="10"/>
      <c r="N342" s="10"/>
      <c r="O342" s="18"/>
      <c r="P342" s="18"/>
      <c r="Q342" s="22"/>
      <c r="R342" s="18"/>
      <c r="S342" s="199"/>
      <c r="T342" s="186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3"/>
    </row>
    <row r="343" spans="11:32" ht="12.75">
      <c r="K343" s="10"/>
      <c r="L343" s="10"/>
      <c r="M343" s="10"/>
      <c r="N343" s="10"/>
      <c r="O343" s="18"/>
      <c r="P343" s="18"/>
      <c r="Q343" s="22"/>
      <c r="R343" s="18"/>
      <c r="S343" s="199"/>
      <c r="T343" s="186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3"/>
    </row>
    <row r="344" spans="11:32" ht="12.75">
      <c r="K344" s="10"/>
      <c r="L344" s="10"/>
      <c r="M344" s="10"/>
      <c r="N344" s="10"/>
      <c r="O344" s="18"/>
      <c r="P344" s="18"/>
      <c r="Q344" s="22"/>
      <c r="R344" s="18"/>
      <c r="S344" s="199"/>
      <c r="T344" s="186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3"/>
    </row>
    <row r="345" spans="11:32" ht="12.75">
      <c r="K345" s="10"/>
      <c r="L345" s="10"/>
      <c r="M345" s="10"/>
      <c r="N345" s="10"/>
      <c r="O345" s="18"/>
      <c r="P345" s="18"/>
      <c r="Q345" s="22"/>
      <c r="R345" s="18"/>
      <c r="S345" s="199"/>
      <c r="T345" s="186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3"/>
    </row>
    <row r="346" spans="11:32" ht="12.75">
      <c r="K346" s="10"/>
      <c r="L346" s="10"/>
      <c r="M346" s="10"/>
      <c r="N346" s="10"/>
      <c r="O346" s="18"/>
      <c r="P346" s="18"/>
      <c r="Q346" s="22"/>
      <c r="R346" s="18"/>
      <c r="S346" s="199"/>
      <c r="T346" s="186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3"/>
    </row>
    <row r="347" spans="11:32" ht="12.75">
      <c r="K347" s="10"/>
      <c r="L347" s="10"/>
      <c r="M347" s="10"/>
      <c r="N347" s="10"/>
      <c r="O347" s="18"/>
      <c r="P347" s="18"/>
      <c r="Q347" s="22"/>
      <c r="R347" s="18"/>
      <c r="S347" s="199"/>
      <c r="T347" s="186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3"/>
    </row>
    <row r="348" spans="11:32" ht="12.75">
      <c r="K348" s="10"/>
      <c r="L348" s="10"/>
      <c r="M348" s="10"/>
      <c r="N348" s="10"/>
      <c r="O348" s="18"/>
      <c r="P348" s="18"/>
      <c r="Q348" s="22"/>
      <c r="R348" s="18"/>
      <c r="S348" s="199"/>
      <c r="T348" s="186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3"/>
    </row>
    <row r="349" spans="11:32" ht="12.75">
      <c r="K349" s="10"/>
      <c r="L349" s="10"/>
      <c r="M349" s="10"/>
      <c r="N349" s="10"/>
      <c r="O349" s="18"/>
      <c r="P349" s="18"/>
      <c r="Q349" s="22"/>
      <c r="R349" s="18"/>
      <c r="S349" s="199"/>
      <c r="T349" s="186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3"/>
    </row>
    <row r="350" spans="11:32" ht="12.75">
      <c r="K350" s="10"/>
      <c r="L350" s="10"/>
      <c r="M350" s="10"/>
      <c r="N350" s="10"/>
      <c r="O350" s="18"/>
      <c r="P350" s="18"/>
      <c r="Q350" s="22"/>
      <c r="R350" s="18"/>
      <c r="S350" s="199"/>
      <c r="T350" s="186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3"/>
    </row>
    <row r="351" spans="11:32" ht="12.75">
      <c r="K351" s="10"/>
      <c r="L351" s="10"/>
      <c r="M351" s="10"/>
      <c r="N351" s="10"/>
      <c r="O351" s="18"/>
      <c r="P351" s="18"/>
      <c r="Q351" s="22"/>
      <c r="R351" s="18"/>
      <c r="S351" s="199"/>
      <c r="T351" s="186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3"/>
    </row>
    <row r="352" spans="11:32" ht="12.75">
      <c r="K352" s="10"/>
      <c r="L352" s="10"/>
      <c r="M352" s="10"/>
      <c r="N352" s="10"/>
      <c r="O352" s="18"/>
      <c r="P352" s="18"/>
      <c r="Q352" s="22"/>
      <c r="R352" s="18"/>
      <c r="S352" s="199"/>
      <c r="T352" s="186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3"/>
    </row>
    <row r="353" spans="11:32" ht="12.75">
      <c r="K353" s="10"/>
      <c r="L353" s="10"/>
      <c r="M353" s="10"/>
      <c r="N353" s="10"/>
      <c r="O353" s="18"/>
      <c r="P353" s="18"/>
      <c r="Q353" s="22"/>
      <c r="R353" s="18"/>
      <c r="S353" s="199"/>
      <c r="T353" s="186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3"/>
    </row>
    <row r="354" spans="11:32" ht="12.75">
      <c r="K354" s="10"/>
      <c r="L354" s="10"/>
      <c r="M354" s="10"/>
      <c r="N354" s="10"/>
      <c r="O354" s="18"/>
      <c r="P354" s="18"/>
      <c r="Q354" s="22"/>
      <c r="R354" s="18"/>
      <c r="S354" s="199"/>
      <c r="T354" s="186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3"/>
    </row>
    <row r="355" spans="11:32" ht="12.75">
      <c r="K355" s="10"/>
      <c r="L355" s="10"/>
      <c r="M355" s="10"/>
      <c r="N355" s="10"/>
      <c r="O355" s="18"/>
      <c r="P355" s="18"/>
      <c r="Q355" s="22"/>
      <c r="R355" s="18"/>
      <c r="S355" s="199"/>
      <c r="T355" s="186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3"/>
    </row>
    <row r="356" spans="11:32" ht="12.75">
      <c r="K356" s="10"/>
      <c r="L356" s="10"/>
      <c r="M356" s="10"/>
      <c r="N356" s="10"/>
      <c r="O356" s="18"/>
      <c r="P356" s="18"/>
      <c r="Q356" s="22"/>
      <c r="R356" s="18"/>
      <c r="S356" s="199"/>
      <c r="T356" s="186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3"/>
    </row>
    <row r="357" spans="11:32" ht="12.75">
      <c r="K357" s="10"/>
      <c r="L357" s="10"/>
      <c r="M357" s="10"/>
      <c r="N357" s="10"/>
      <c r="O357" s="18"/>
      <c r="P357" s="18"/>
      <c r="Q357" s="22"/>
      <c r="R357" s="18"/>
      <c r="S357" s="199"/>
      <c r="T357" s="186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3"/>
    </row>
    <row r="358" spans="11:32" ht="12.75">
      <c r="K358" s="10"/>
      <c r="L358" s="10"/>
      <c r="M358" s="10"/>
      <c r="N358" s="10"/>
      <c r="O358" s="18"/>
      <c r="P358" s="18"/>
      <c r="Q358" s="22"/>
      <c r="R358" s="18"/>
      <c r="S358" s="199"/>
      <c r="T358" s="186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3"/>
    </row>
    <row r="359" spans="11:32" ht="12.75">
      <c r="K359" s="10"/>
      <c r="L359" s="10"/>
      <c r="M359" s="10"/>
      <c r="N359" s="10"/>
      <c r="O359" s="18"/>
      <c r="P359" s="18"/>
      <c r="Q359" s="22"/>
      <c r="R359" s="18"/>
      <c r="S359" s="199"/>
      <c r="T359" s="186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3"/>
    </row>
    <row r="360" spans="11:32" ht="12.75">
      <c r="K360" s="10"/>
      <c r="L360" s="10"/>
      <c r="M360" s="10"/>
      <c r="N360" s="10"/>
      <c r="O360" s="18"/>
      <c r="P360" s="18"/>
      <c r="Q360" s="22"/>
      <c r="R360" s="18"/>
      <c r="S360" s="199"/>
      <c r="T360" s="186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3"/>
    </row>
    <row r="361" spans="11:32" ht="12.75">
      <c r="K361" s="10"/>
      <c r="L361" s="10"/>
      <c r="M361" s="10"/>
      <c r="N361" s="10"/>
      <c r="O361" s="18"/>
      <c r="P361" s="18"/>
      <c r="Q361" s="22"/>
      <c r="R361" s="18"/>
      <c r="S361" s="199"/>
      <c r="T361" s="186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3"/>
    </row>
    <row r="362" spans="11:32" ht="12.75">
      <c r="K362" s="10"/>
      <c r="L362" s="10"/>
      <c r="M362" s="10"/>
      <c r="N362" s="10"/>
      <c r="O362" s="18"/>
      <c r="P362" s="18"/>
      <c r="Q362" s="22"/>
      <c r="R362" s="18"/>
      <c r="S362" s="199"/>
      <c r="T362" s="186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3"/>
    </row>
    <row r="363" spans="11:32" ht="12.75">
      <c r="K363" s="10"/>
      <c r="L363" s="10"/>
      <c r="M363" s="10"/>
      <c r="N363" s="10"/>
      <c r="O363" s="18"/>
      <c r="P363" s="18"/>
      <c r="Q363" s="22"/>
      <c r="R363" s="18"/>
      <c r="S363" s="199"/>
      <c r="T363" s="186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3"/>
    </row>
    <row r="364" spans="11:32" ht="12.75">
      <c r="K364" s="10"/>
      <c r="L364" s="10"/>
      <c r="M364" s="10"/>
      <c r="N364" s="10"/>
      <c r="O364" s="18"/>
      <c r="P364" s="18"/>
      <c r="Q364" s="22"/>
      <c r="R364" s="18"/>
      <c r="S364" s="199"/>
      <c r="T364" s="186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3"/>
    </row>
    <row r="365" spans="11:32" ht="12.75">
      <c r="K365" s="10"/>
      <c r="L365" s="10"/>
      <c r="M365" s="10"/>
      <c r="N365" s="10"/>
      <c r="O365" s="18"/>
      <c r="P365" s="18"/>
      <c r="Q365" s="22"/>
      <c r="R365" s="18"/>
      <c r="S365" s="199"/>
      <c r="T365" s="186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3"/>
    </row>
    <row r="366" spans="11:32" ht="12.75">
      <c r="K366" s="10"/>
      <c r="L366" s="10"/>
      <c r="M366" s="10"/>
      <c r="N366" s="10"/>
      <c r="O366" s="18"/>
      <c r="P366" s="18"/>
      <c r="Q366" s="22"/>
      <c r="R366" s="18"/>
      <c r="S366" s="199"/>
      <c r="T366" s="186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3"/>
    </row>
    <row r="367" spans="11:32" ht="12.75">
      <c r="K367" s="10"/>
      <c r="L367" s="10"/>
      <c r="M367" s="10"/>
      <c r="N367" s="10"/>
      <c r="O367" s="18"/>
      <c r="P367" s="18"/>
      <c r="Q367" s="22"/>
      <c r="R367" s="18"/>
      <c r="S367" s="199"/>
      <c r="T367" s="186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3"/>
    </row>
    <row r="368" spans="11:32" ht="12.75">
      <c r="K368" s="10"/>
      <c r="L368" s="10"/>
      <c r="M368" s="10"/>
      <c r="N368" s="10"/>
      <c r="O368" s="18"/>
      <c r="P368" s="18"/>
      <c r="Q368" s="22"/>
      <c r="R368" s="18"/>
      <c r="S368" s="199"/>
      <c r="T368" s="186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3"/>
    </row>
    <row r="369" spans="11:32" ht="12.75">
      <c r="K369" s="10"/>
      <c r="L369" s="10"/>
      <c r="M369" s="10"/>
      <c r="N369" s="10"/>
      <c r="O369" s="18"/>
      <c r="P369" s="18"/>
      <c r="Q369" s="22"/>
      <c r="R369" s="18"/>
      <c r="S369" s="199"/>
      <c r="T369" s="186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3"/>
    </row>
    <row r="370" spans="11:32" ht="12.75">
      <c r="K370" s="10"/>
      <c r="L370" s="10"/>
      <c r="M370" s="10"/>
      <c r="N370" s="10"/>
      <c r="O370" s="18"/>
      <c r="P370" s="18"/>
      <c r="Q370" s="22"/>
      <c r="R370" s="18"/>
      <c r="S370" s="199"/>
      <c r="T370" s="186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3"/>
    </row>
    <row r="371" spans="11:32" ht="12.75">
      <c r="K371" s="10"/>
      <c r="L371" s="10"/>
      <c r="M371" s="10"/>
      <c r="N371" s="10"/>
      <c r="O371" s="18"/>
      <c r="P371" s="18"/>
      <c r="Q371" s="22"/>
      <c r="R371" s="18"/>
      <c r="S371" s="199"/>
      <c r="T371" s="186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3"/>
    </row>
    <row r="372" spans="11:32" ht="12.75">
      <c r="K372" s="10"/>
      <c r="L372" s="10"/>
      <c r="M372" s="10"/>
      <c r="N372" s="10"/>
      <c r="O372" s="18"/>
      <c r="P372" s="18"/>
      <c r="Q372" s="22"/>
      <c r="R372" s="18"/>
      <c r="S372" s="199"/>
      <c r="T372" s="186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3"/>
    </row>
    <row r="373" spans="11:32" ht="12.75">
      <c r="K373" s="10"/>
      <c r="L373" s="10"/>
      <c r="M373" s="10"/>
      <c r="N373" s="10"/>
      <c r="O373" s="18"/>
      <c r="P373" s="18"/>
      <c r="Q373" s="22"/>
      <c r="R373" s="18"/>
      <c r="S373" s="199"/>
      <c r="T373" s="186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3"/>
    </row>
    <row r="374" spans="11:32" ht="12.75">
      <c r="K374" s="10"/>
      <c r="L374" s="10"/>
      <c r="M374" s="10"/>
      <c r="N374" s="10"/>
      <c r="O374" s="18"/>
      <c r="P374" s="18"/>
      <c r="Q374" s="22"/>
      <c r="R374" s="18"/>
      <c r="S374" s="199"/>
      <c r="T374" s="186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3"/>
    </row>
    <row r="375" spans="11:32" ht="12.75">
      <c r="K375" s="10"/>
      <c r="L375" s="10"/>
      <c r="M375" s="10"/>
      <c r="N375" s="10"/>
      <c r="O375" s="18"/>
      <c r="P375" s="18"/>
      <c r="Q375" s="22"/>
      <c r="R375" s="18"/>
      <c r="S375" s="199"/>
      <c r="T375" s="186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3"/>
    </row>
    <row r="376" spans="11:32" ht="12.75">
      <c r="K376" s="10"/>
      <c r="L376" s="10"/>
      <c r="M376" s="10"/>
      <c r="N376" s="10"/>
      <c r="O376" s="18"/>
      <c r="P376" s="18"/>
      <c r="Q376" s="22"/>
      <c r="R376" s="18"/>
      <c r="S376" s="199"/>
      <c r="T376" s="186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3"/>
    </row>
    <row r="377" spans="11:32" ht="12.75">
      <c r="K377" s="10"/>
      <c r="L377" s="10"/>
      <c r="M377" s="10"/>
      <c r="N377" s="10"/>
      <c r="O377" s="18"/>
      <c r="P377" s="18"/>
      <c r="Q377" s="22"/>
      <c r="R377" s="18"/>
      <c r="S377" s="199"/>
      <c r="T377" s="186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3"/>
    </row>
    <row r="378" spans="11:32" ht="12.75">
      <c r="K378" s="10"/>
      <c r="L378" s="10"/>
      <c r="M378" s="10"/>
      <c r="N378" s="10"/>
      <c r="O378" s="18"/>
      <c r="P378" s="18"/>
      <c r="Q378" s="22"/>
      <c r="R378" s="18"/>
      <c r="S378" s="199"/>
      <c r="T378" s="186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3"/>
    </row>
    <row r="379" spans="11:32" ht="12.75">
      <c r="K379" s="10"/>
      <c r="L379" s="10"/>
      <c r="M379" s="10"/>
      <c r="N379" s="10"/>
      <c r="O379" s="18"/>
      <c r="P379" s="18"/>
      <c r="Q379" s="22"/>
      <c r="R379" s="18"/>
      <c r="S379" s="199"/>
      <c r="T379" s="186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3"/>
    </row>
    <row r="380" spans="11:32" ht="12.75">
      <c r="K380" s="10"/>
      <c r="L380" s="10"/>
      <c r="M380" s="10"/>
      <c r="N380" s="10"/>
      <c r="O380" s="18"/>
      <c r="P380" s="18"/>
      <c r="Q380" s="22"/>
      <c r="R380" s="18"/>
      <c r="S380" s="199"/>
      <c r="T380" s="186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/>
    </row>
    <row r="381" spans="11:32" ht="12.75">
      <c r="K381" s="10"/>
      <c r="L381" s="10"/>
      <c r="M381" s="10"/>
      <c r="N381" s="10"/>
      <c r="O381" s="18"/>
      <c r="P381" s="18"/>
      <c r="Q381" s="22"/>
      <c r="R381" s="18"/>
      <c r="S381" s="199"/>
      <c r="T381" s="186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/>
    </row>
    <row r="382" spans="11:32" ht="12.75">
      <c r="K382" s="10"/>
      <c r="L382" s="10"/>
      <c r="M382" s="10"/>
      <c r="N382" s="10"/>
      <c r="O382" s="18"/>
      <c r="P382" s="18"/>
      <c r="Q382" s="22"/>
      <c r="R382" s="18"/>
      <c r="S382" s="199"/>
      <c r="T382" s="186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/>
    </row>
    <row r="383" spans="11:32" ht="12.75">
      <c r="K383" s="10"/>
      <c r="L383" s="10"/>
      <c r="M383" s="10"/>
      <c r="N383" s="10"/>
      <c r="O383" s="18"/>
      <c r="P383" s="18"/>
      <c r="Q383" s="22"/>
      <c r="R383" s="18"/>
      <c r="S383" s="199"/>
      <c r="T383" s="186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/>
    </row>
    <row r="384" spans="11:32" ht="12.75">
      <c r="K384" s="10"/>
      <c r="L384" s="10"/>
      <c r="M384" s="10"/>
      <c r="N384" s="10"/>
      <c r="O384" s="18"/>
      <c r="P384" s="18"/>
      <c r="Q384" s="22"/>
      <c r="R384" s="18"/>
      <c r="S384" s="199"/>
      <c r="T384" s="186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/>
    </row>
    <row r="385" spans="11:32" ht="12.75">
      <c r="K385" s="10"/>
      <c r="L385" s="10"/>
      <c r="M385" s="10"/>
      <c r="N385" s="10"/>
      <c r="O385" s="18"/>
      <c r="P385" s="18"/>
      <c r="Q385" s="22"/>
      <c r="R385" s="18"/>
      <c r="S385" s="199"/>
      <c r="T385" s="186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/>
    </row>
    <row r="386" spans="11:32" ht="12.75">
      <c r="K386" s="10"/>
      <c r="L386" s="10"/>
      <c r="M386" s="10"/>
      <c r="N386" s="10"/>
      <c r="O386" s="18"/>
      <c r="P386" s="18"/>
      <c r="Q386" s="22"/>
      <c r="R386" s="18"/>
      <c r="S386" s="199"/>
      <c r="T386" s="186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/>
    </row>
    <row r="387" spans="11:32" ht="12.75">
      <c r="K387" s="10"/>
      <c r="L387" s="10"/>
      <c r="M387" s="10"/>
      <c r="N387" s="10"/>
      <c r="O387" s="18"/>
      <c r="P387" s="18"/>
      <c r="Q387" s="22"/>
      <c r="R387" s="18"/>
      <c r="S387" s="199"/>
      <c r="T387" s="186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/>
    </row>
    <row r="388" spans="11:32" ht="12.75">
      <c r="K388" s="10"/>
      <c r="L388" s="10"/>
      <c r="M388" s="10"/>
      <c r="N388" s="10"/>
      <c r="O388" s="18"/>
      <c r="P388" s="18"/>
      <c r="Q388" s="22"/>
      <c r="R388" s="18"/>
      <c r="S388" s="199"/>
      <c r="T388" s="186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/>
    </row>
    <row r="389" spans="11:32" ht="12.75">
      <c r="K389" s="10"/>
      <c r="L389" s="10"/>
      <c r="M389" s="10"/>
      <c r="N389" s="10"/>
      <c r="O389" s="18"/>
      <c r="P389" s="18"/>
      <c r="Q389" s="22"/>
      <c r="R389" s="18"/>
      <c r="S389" s="199"/>
      <c r="T389" s="186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/>
    </row>
    <row r="390" spans="11:32" ht="12.75">
      <c r="K390" s="10"/>
      <c r="L390" s="10"/>
      <c r="M390" s="10"/>
      <c r="N390" s="10"/>
      <c r="O390" s="18"/>
      <c r="P390" s="18"/>
      <c r="Q390" s="22"/>
      <c r="R390" s="18"/>
      <c r="S390" s="199"/>
      <c r="T390" s="186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/>
    </row>
    <row r="391" spans="11:32" ht="12.75">
      <c r="K391" s="10"/>
      <c r="L391" s="10"/>
      <c r="M391" s="10"/>
      <c r="N391" s="10"/>
      <c r="O391" s="18"/>
      <c r="P391" s="18"/>
      <c r="Q391" s="22"/>
      <c r="R391" s="18"/>
      <c r="S391" s="199"/>
      <c r="T391" s="186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/>
    </row>
    <row r="392" spans="11:32" ht="12.75">
      <c r="K392" s="10"/>
      <c r="L392" s="10"/>
      <c r="M392" s="10"/>
      <c r="N392" s="10"/>
      <c r="O392" s="18"/>
      <c r="P392" s="18"/>
      <c r="Q392" s="22"/>
      <c r="R392" s="18"/>
      <c r="S392" s="199"/>
      <c r="T392" s="186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/>
    </row>
    <row r="393" spans="11:32" ht="12.75">
      <c r="K393" s="10"/>
      <c r="L393" s="10"/>
      <c r="M393" s="10"/>
      <c r="N393" s="10"/>
      <c r="O393" s="18"/>
      <c r="P393" s="18"/>
      <c r="Q393" s="22"/>
      <c r="R393" s="18"/>
      <c r="S393" s="199"/>
      <c r="T393" s="186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/>
    </row>
    <row r="394" spans="11:32" ht="12.75">
      <c r="K394" s="10"/>
      <c r="L394" s="10"/>
      <c r="M394" s="10"/>
      <c r="N394" s="10"/>
      <c r="O394" s="18"/>
      <c r="P394" s="18"/>
      <c r="Q394" s="22"/>
      <c r="R394" s="18"/>
      <c r="S394" s="199"/>
      <c r="T394" s="186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/>
    </row>
    <row r="395" spans="11:32" ht="12.75">
      <c r="K395" s="10"/>
      <c r="L395" s="10"/>
      <c r="M395" s="10"/>
      <c r="N395" s="10"/>
      <c r="O395" s="18"/>
      <c r="P395" s="18"/>
      <c r="Q395" s="22"/>
      <c r="R395" s="18"/>
      <c r="S395" s="199"/>
      <c r="T395" s="186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/>
    </row>
    <row r="396" spans="11:32" ht="12.75">
      <c r="K396" s="10"/>
      <c r="L396" s="10"/>
      <c r="M396" s="10"/>
      <c r="N396" s="10"/>
      <c r="O396" s="18"/>
      <c r="P396" s="18"/>
      <c r="Q396" s="22"/>
      <c r="R396" s="18"/>
      <c r="S396" s="199"/>
      <c r="T396" s="186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/>
    </row>
    <row r="397" spans="11:32" ht="12.75">
      <c r="K397" s="10"/>
      <c r="L397" s="10"/>
      <c r="M397" s="10"/>
      <c r="N397" s="10"/>
      <c r="O397" s="18"/>
      <c r="P397" s="18"/>
      <c r="Q397" s="22"/>
      <c r="R397" s="18"/>
      <c r="S397" s="199"/>
      <c r="T397" s="186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/>
    </row>
    <row r="398" spans="11:32" ht="12.75">
      <c r="K398" s="10"/>
      <c r="L398" s="10"/>
      <c r="M398" s="10"/>
      <c r="N398" s="10"/>
      <c r="O398" s="18"/>
      <c r="P398" s="18"/>
      <c r="Q398" s="22"/>
      <c r="R398" s="18"/>
      <c r="S398" s="199"/>
      <c r="T398" s="186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/>
    </row>
    <row r="399" spans="11:32" ht="12.75">
      <c r="K399" s="10"/>
      <c r="L399" s="10"/>
      <c r="M399" s="10"/>
      <c r="N399" s="10"/>
      <c r="O399" s="18"/>
      <c r="P399" s="18"/>
      <c r="Q399" s="22"/>
      <c r="R399" s="18"/>
      <c r="S399" s="199"/>
      <c r="T399" s="186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/>
    </row>
    <row r="400" spans="11:32" ht="12.75">
      <c r="K400" s="10"/>
      <c r="L400" s="10"/>
      <c r="M400" s="10"/>
      <c r="N400" s="10"/>
      <c r="O400" s="18"/>
      <c r="P400" s="18"/>
      <c r="Q400" s="22"/>
      <c r="R400" s="18"/>
      <c r="S400" s="199"/>
      <c r="T400" s="186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/>
    </row>
    <row r="401" spans="11:32" ht="12.75">
      <c r="K401" s="10"/>
      <c r="L401" s="10"/>
      <c r="M401" s="10"/>
      <c r="N401" s="10"/>
      <c r="O401" s="18"/>
      <c r="P401" s="18"/>
      <c r="Q401" s="22"/>
      <c r="R401" s="18"/>
      <c r="S401" s="199"/>
      <c r="T401" s="186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/>
    </row>
    <row r="402" spans="11:32" ht="12.75">
      <c r="K402" s="10"/>
      <c r="L402" s="10"/>
      <c r="M402" s="10"/>
      <c r="N402" s="10"/>
      <c r="O402" s="18"/>
      <c r="P402" s="18"/>
      <c r="Q402" s="22"/>
      <c r="R402" s="18"/>
      <c r="S402" s="199"/>
      <c r="T402" s="186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/>
    </row>
    <row r="403" spans="11:32" ht="12.75">
      <c r="K403" s="10"/>
      <c r="L403" s="10"/>
      <c r="M403" s="10"/>
      <c r="N403" s="10"/>
      <c r="O403" s="18"/>
      <c r="P403" s="18"/>
      <c r="Q403" s="22"/>
      <c r="R403" s="18"/>
      <c r="S403" s="199"/>
      <c r="T403" s="186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/>
    </row>
    <row r="404" spans="11:32" ht="12.75">
      <c r="K404" s="10"/>
      <c r="L404" s="10"/>
      <c r="M404" s="10"/>
      <c r="N404" s="10"/>
      <c r="O404" s="18"/>
      <c r="P404" s="18"/>
      <c r="Q404" s="22"/>
      <c r="R404" s="18"/>
      <c r="S404" s="199"/>
      <c r="T404" s="186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/>
    </row>
    <row r="405" spans="11:32" ht="12.75">
      <c r="K405" s="10"/>
      <c r="L405" s="10"/>
      <c r="M405" s="10"/>
      <c r="N405" s="10"/>
      <c r="O405" s="18"/>
      <c r="P405" s="18"/>
      <c r="Q405" s="22"/>
      <c r="R405" s="18"/>
      <c r="S405" s="199"/>
      <c r="T405" s="186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/>
    </row>
    <row r="406" spans="11:32" ht="12.75">
      <c r="K406" s="10"/>
      <c r="L406" s="10"/>
      <c r="M406" s="10"/>
      <c r="N406" s="10"/>
      <c r="O406" s="18"/>
      <c r="P406" s="18"/>
      <c r="Q406" s="22"/>
      <c r="R406" s="18"/>
      <c r="S406" s="199"/>
      <c r="T406" s="186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/>
    </row>
    <row r="407" spans="11:32" ht="12.75">
      <c r="K407" s="10"/>
      <c r="L407" s="10"/>
      <c r="M407" s="10"/>
      <c r="N407" s="10"/>
      <c r="O407" s="18"/>
      <c r="P407" s="18"/>
      <c r="Q407" s="22"/>
      <c r="R407" s="18"/>
      <c r="S407" s="199"/>
      <c r="T407" s="186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/>
    </row>
    <row r="408" spans="11:32" ht="12.75">
      <c r="K408" s="10"/>
      <c r="L408" s="10"/>
      <c r="M408" s="10"/>
      <c r="N408" s="10"/>
      <c r="O408" s="18"/>
      <c r="P408" s="18"/>
      <c r="Q408" s="22"/>
      <c r="R408" s="18"/>
      <c r="S408" s="199"/>
      <c r="T408" s="186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/>
    </row>
    <row r="409" spans="11:32" ht="12.75">
      <c r="K409" s="10"/>
      <c r="L409" s="10"/>
      <c r="M409" s="10"/>
      <c r="N409" s="10"/>
      <c r="O409" s="18"/>
      <c r="P409" s="18"/>
      <c r="Q409" s="22"/>
      <c r="R409" s="18"/>
      <c r="S409" s="199"/>
      <c r="T409" s="186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/>
    </row>
    <row r="410" spans="11:32" ht="12.75">
      <c r="K410" s="10"/>
      <c r="L410" s="10"/>
      <c r="M410" s="10"/>
      <c r="N410" s="10"/>
      <c r="O410" s="18"/>
      <c r="P410" s="18"/>
      <c r="Q410" s="22"/>
      <c r="R410" s="18"/>
      <c r="S410" s="199"/>
      <c r="T410" s="186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/>
    </row>
    <row r="411" spans="11:32" ht="12.75">
      <c r="K411" s="10"/>
      <c r="L411" s="10"/>
      <c r="M411" s="10"/>
      <c r="N411" s="10"/>
      <c r="O411" s="18"/>
      <c r="P411" s="18"/>
      <c r="Q411" s="22"/>
      <c r="R411" s="18"/>
      <c r="S411" s="199"/>
      <c r="T411" s="186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/>
    </row>
    <row r="412" spans="11:32" ht="12.75">
      <c r="K412" s="10"/>
      <c r="L412" s="10"/>
      <c r="M412" s="10"/>
      <c r="N412" s="10"/>
      <c r="O412" s="18"/>
      <c r="P412" s="18"/>
      <c r="Q412" s="22"/>
      <c r="R412" s="18"/>
      <c r="S412" s="199"/>
      <c r="T412" s="186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/>
    </row>
    <row r="413" spans="11:32" ht="12.75">
      <c r="K413" s="10"/>
      <c r="L413" s="10"/>
      <c r="M413" s="10"/>
      <c r="N413" s="10"/>
      <c r="O413" s="18"/>
      <c r="P413" s="18"/>
      <c r="Q413" s="22"/>
      <c r="R413" s="18"/>
      <c r="S413" s="199"/>
      <c r="T413" s="186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/>
    </row>
    <row r="414" spans="11:32" ht="12.75">
      <c r="K414" s="10"/>
      <c r="L414" s="10"/>
      <c r="M414" s="10"/>
      <c r="N414" s="10"/>
      <c r="O414" s="18"/>
      <c r="P414" s="18"/>
      <c r="Q414" s="22"/>
      <c r="R414" s="18"/>
      <c r="S414" s="199"/>
      <c r="T414" s="186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/>
    </row>
    <row r="415" spans="11:32" ht="12.75">
      <c r="K415" s="10"/>
      <c r="L415" s="10"/>
      <c r="M415" s="10"/>
      <c r="N415" s="10"/>
      <c r="O415" s="18"/>
      <c r="P415" s="18"/>
      <c r="Q415" s="22"/>
      <c r="R415" s="18"/>
      <c r="S415" s="199"/>
      <c r="T415" s="186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/>
    </row>
    <row r="416" spans="11:32" ht="12.75">
      <c r="K416" s="10"/>
      <c r="L416" s="10"/>
      <c r="M416" s="10"/>
      <c r="N416" s="10"/>
      <c r="O416" s="18"/>
      <c r="P416" s="18"/>
      <c r="Q416" s="22"/>
      <c r="R416" s="18"/>
      <c r="S416" s="199"/>
      <c r="T416" s="186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/>
    </row>
    <row r="417" spans="11:32" ht="12.75">
      <c r="K417" s="10"/>
      <c r="L417" s="10"/>
      <c r="M417" s="10"/>
      <c r="N417" s="10"/>
      <c r="O417" s="18"/>
      <c r="P417" s="18"/>
      <c r="Q417" s="22"/>
      <c r="R417" s="18"/>
      <c r="S417" s="199"/>
      <c r="T417" s="186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/>
    </row>
    <row r="418" spans="11:32" ht="12.75">
      <c r="K418" s="10"/>
      <c r="L418" s="10"/>
      <c r="M418" s="10"/>
      <c r="N418" s="10"/>
      <c r="O418" s="18"/>
      <c r="P418" s="18"/>
      <c r="Q418" s="22"/>
      <c r="R418" s="18"/>
      <c r="S418" s="199"/>
      <c r="T418" s="186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/>
    </row>
    <row r="419" spans="11:32" ht="12.75">
      <c r="K419" s="10"/>
      <c r="L419" s="10"/>
      <c r="M419" s="10"/>
      <c r="N419" s="10"/>
      <c r="O419" s="18"/>
      <c r="P419" s="18"/>
      <c r="Q419" s="22"/>
      <c r="R419" s="18"/>
      <c r="S419" s="199"/>
      <c r="T419" s="186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/>
    </row>
    <row r="420" spans="11:32" ht="12.75">
      <c r="K420" s="10"/>
      <c r="L420" s="10"/>
      <c r="M420" s="10"/>
      <c r="N420" s="10"/>
      <c r="O420" s="18"/>
      <c r="P420" s="18"/>
      <c r="Q420" s="22"/>
      <c r="R420" s="18"/>
      <c r="S420" s="199"/>
      <c r="T420" s="186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/>
    </row>
    <row r="421" spans="11:32" ht="12.75">
      <c r="K421" s="10"/>
      <c r="L421" s="10"/>
      <c r="M421" s="10"/>
      <c r="N421" s="10"/>
      <c r="O421" s="18"/>
      <c r="P421" s="18"/>
      <c r="Q421" s="22"/>
      <c r="R421" s="18"/>
      <c r="S421" s="199"/>
      <c r="T421" s="186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/>
    </row>
    <row r="422" spans="11:32" ht="12.75">
      <c r="K422" s="10"/>
      <c r="L422" s="10"/>
      <c r="M422" s="10"/>
      <c r="N422" s="10"/>
      <c r="O422" s="18"/>
      <c r="P422" s="18"/>
      <c r="Q422" s="22"/>
      <c r="R422" s="18"/>
      <c r="S422" s="199"/>
      <c r="T422" s="186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/>
    </row>
    <row r="423" spans="11:32" ht="12.75">
      <c r="K423" s="10"/>
      <c r="L423" s="10"/>
      <c r="M423" s="10"/>
      <c r="N423" s="10"/>
      <c r="O423" s="18"/>
      <c r="P423" s="18"/>
      <c r="Q423" s="22"/>
      <c r="R423" s="18"/>
      <c r="S423" s="199"/>
      <c r="T423" s="186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/>
    </row>
    <row r="424" spans="11:32" ht="12.75">
      <c r="K424" s="10"/>
      <c r="L424" s="10"/>
      <c r="M424" s="10"/>
      <c r="N424" s="10"/>
      <c r="O424" s="18"/>
      <c r="P424" s="18"/>
      <c r="Q424" s="22"/>
      <c r="R424" s="18"/>
      <c r="S424" s="199"/>
      <c r="T424" s="186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/>
    </row>
    <row r="425" spans="11:32" ht="12.75">
      <c r="K425" s="10"/>
      <c r="L425" s="10"/>
      <c r="M425" s="10"/>
      <c r="N425" s="10"/>
      <c r="O425" s="18"/>
      <c r="P425" s="18"/>
      <c r="Q425" s="22"/>
      <c r="R425" s="18"/>
      <c r="S425" s="199"/>
      <c r="T425" s="186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/>
    </row>
    <row r="426" spans="11:32" ht="12.75">
      <c r="K426" s="10"/>
      <c r="L426" s="10"/>
      <c r="M426" s="10"/>
      <c r="N426" s="10"/>
      <c r="O426" s="18"/>
      <c r="P426" s="18"/>
      <c r="Q426" s="22"/>
      <c r="R426" s="18"/>
      <c r="S426" s="199"/>
      <c r="T426" s="186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/>
    </row>
    <row r="427" spans="11:32" ht="12.75">
      <c r="K427" s="10"/>
      <c r="L427" s="10"/>
      <c r="M427" s="10"/>
      <c r="N427" s="10"/>
      <c r="O427" s="18"/>
      <c r="P427" s="18"/>
      <c r="Q427" s="22"/>
      <c r="R427" s="18"/>
      <c r="S427" s="199"/>
      <c r="T427" s="186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/>
    </row>
    <row r="428" spans="11:32" ht="12.75">
      <c r="K428" s="10"/>
      <c r="L428" s="10"/>
      <c r="M428" s="10"/>
      <c r="N428" s="10"/>
      <c r="O428" s="18"/>
      <c r="P428" s="18"/>
      <c r="Q428" s="22"/>
      <c r="R428" s="18"/>
      <c r="S428" s="199"/>
      <c r="T428" s="186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/>
    </row>
    <row r="429" spans="11:32" ht="12.75">
      <c r="K429" s="10"/>
      <c r="L429" s="10"/>
      <c r="M429" s="10"/>
      <c r="N429" s="10"/>
      <c r="O429" s="18"/>
      <c r="P429" s="18"/>
      <c r="Q429" s="22"/>
      <c r="R429" s="18"/>
      <c r="S429" s="199"/>
      <c r="T429" s="186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/>
    </row>
    <row r="430" spans="11:32" ht="12.75">
      <c r="K430" s="10"/>
      <c r="L430" s="10"/>
      <c r="M430" s="10"/>
      <c r="N430" s="10"/>
      <c r="O430" s="18"/>
      <c r="P430" s="18"/>
      <c r="Q430" s="22"/>
      <c r="R430" s="18"/>
      <c r="S430" s="199"/>
      <c r="T430" s="186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/>
    </row>
    <row r="431" spans="11:32" ht="12.75">
      <c r="K431" s="10"/>
      <c r="L431" s="10"/>
      <c r="M431" s="10"/>
      <c r="N431" s="10"/>
      <c r="O431" s="18"/>
      <c r="P431" s="18"/>
      <c r="Q431" s="22"/>
      <c r="R431" s="18"/>
      <c r="S431" s="199"/>
      <c r="T431" s="186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/>
    </row>
    <row r="432" spans="11:32" ht="12.75">
      <c r="K432" s="10"/>
      <c r="L432" s="10"/>
      <c r="M432" s="10"/>
      <c r="N432" s="10"/>
      <c r="O432" s="18"/>
      <c r="P432" s="18"/>
      <c r="Q432" s="22"/>
      <c r="R432" s="18"/>
      <c r="S432" s="199"/>
      <c r="T432" s="186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/>
    </row>
    <row r="433" spans="11:32" ht="12.75">
      <c r="K433" s="10"/>
      <c r="L433" s="10"/>
      <c r="M433" s="10"/>
      <c r="N433" s="10"/>
      <c r="O433" s="18"/>
      <c r="P433" s="18"/>
      <c r="Q433" s="22"/>
      <c r="R433" s="18"/>
      <c r="S433" s="199"/>
      <c r="T433" s="186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/>
    </row>
    <row r="434" spans="11:32" ht="12.75">
      <c r="K434" s="10"/>
      <c r="L434" s="10"/>
      <c r="M434" s="10"/>
      <c r="N434" s="10"/>
      <c r="O434" s="18"/>
      <c r="P434" s="18"/>
      <c r="Q434" s="22"/>
      <c r="R434" s="18"/>
      <c r="S434" s="199"/>
      <c r="T434" s="186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/>
    </row>
    <row r="435" spans="11:32" ht="12.75">
      <c r="K435" s="10"/>
      <c r="L435" s="10"/>
      <c r="M435" s="10"/>
      <c r="N435" s="10"/>
      <c r="O435" s="18"/>
      <c r="P435" s="18"/>
      <c r="Q435" s="22"/>
      <c r="R435" s="18"/>
      <c r="S435" s="199"/>
      <c r="T435" s="186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/>
    </row>
    <row r="436" spans="11:32" ht="12.75">
      <c r="K436" s="10"/>
      <c r="L436" s="10"/>
      <c r="M436" s="10"/>
      <c r="N436" s="10"/>
      <c r="O436" s="18"/>
      <c r="P436" s="18"/>
      <c r="Q436" s="22"/>
      <c r="R436" s="18"/>
      <c r="S436" s="199"/>
      <c r="T436" s="186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/>
    </row>
    <row r="437" spans="11:32" ht="12.75">
      <c r="K437" s="10"/>
      <c r="L437" s="10"/>
      <c r="M437" s="10"/>
      <c r="N437" s="10"/>
      <c r="O437" s="18"/>
      <c r="P437" s="18"/>
      <c r="Q437" s="22"/>
      <c r="R437" s="18"/>
      <c r="S437" s="199"/>
      <c r="T437" s="186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/>
    </row>
    <row r="438" spans="11:32" ht="12.75">
      <c r="K438" s="10"/>
      <c r="L438" s="10"/>
      <c r="M438" s="10"/>
      <c r="N438" s="10"/>
      <c r="O438" s="18"/>
      <c r="P438" s="18"/>
      <c r="Q438" s="22"/>
      <c r="R438" s="18"/>
      <c r="S438" s="199"/>
      <c r="T438" s="186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/>
    </row>
    <row r="439" spans="11:32" ht="12.75">
      <c r="K439" s="10"/>
      <c r="L439" s="10"/>
      <c r="M439" s="10"/>
      <c r="N439" s="10"/>
      <c r="O439" s="18"/>
      <c r="P439" s="18"/>
      <c r="Q439" s="22"/>
      <c r="R439" s="18"/>
      <c r="S439" s="199"/>
      <c r="T439" s="186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/>
    </row>
    <row r="440" spans="11:32" ht="12.75">
      <c r="K440" s="10"/>
      <c r="L440" s="10"/>
      <c r="M440" s="10"/>
      <c r="N440" s="10"/>
      <c r="O440" s="18"/>
      <c r="P440" s="18"/>
      <c r="Q440" s="22"/>
      <c r="R440" s="18"/>
      <c r="S440" s="199"/>
      <c r="T440" s="186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/>
    </row>
    <row r="441" spans="11:32" ht="12.75">
      <c r="K441" s="10"/>
      <c r="L441" s="10"/>
      <c r="M441" s="10"/>
      <c r="N441" s="10"/>
      <c r="O441" s="18"/>
      <c r="P441" s="18"/>
      <c r="Q441" s="22"/>
      <c r="R441" s="18"/>
      <c r="S441" s="199"/>
      <c r="T441" s="186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/>
    </row>
    <row r="442" spans="11:32" ht="12.75">
      <c r="K442" s="10"/>
      <c r="L442" s="10"/>
      <c r="M442" s="10"/>
      <c r="N442" s="10"/>
      <c r="O442" s="18"/>
      <c r="P442" s="18"/>
      <c r="Q442" s="22"/>
      <c r="R442" s="18"/>
      <c r="S442" s="199"/>
      <c r="T442" s="186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/>
    </row>
    <row r="443" spans="11:32" ht="12.75">
      <c r="K443" s="10"/>
      <c r="L443" s="10"/>
      <c r="M443" s="10"/>
      <c r="N443" s="10"/>
      <c r="O443" s="18"/>
      <c r="P443" s="18"/>
      <c r="Q443" s="22"/>
      <c r="R443" s="18"/>
      <c r="S443" s="199"/>
      <c r="T443" s="186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/>
    </row>
    <row r="444" spans="11:32" ht="12.75">
      <c r="K444" s="10"/>
      <c r="L444" s="10"/>
      <c r="M444" s="10"/>
      <c r="N444" s="10"/>
      <c r="O444" s="18"/>
      <c r="P444" s="18"/>
      <c r="Q444" s="22"/>
      <c r="R444" s="18"/>
      <c r="S444" s="199"/>
      <c r="T444" s="186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/>
    </row>
    <row r="445" spans="11:32" ht="12.75">
      <c r="K445" s="10"/>
      <c r="L445" s="10"/>
      <c r="M445" s="10"/>
      <c r="N445" s="10"/>
      <c r="O445" s="18"/>
      <c r="P445" s="18"/>
      <c r="Q445" s="22"/>
      <c r="R445" s="18"/>
      <c r="S445" s="199"/>
      <c r="T445" s="186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/>
    </row>
    <row r="446" spans="11:32" ht="12.75">
      <c r="K446" s="10"/>
      <c r="L446" s="10"/>
      <c r="M446" s="10"/>
      <c r="N446" s="10"/>
      <c r="O446" s="18"/>
      <c r="P446" s="18"/>
      <c r="Q446" s="22"/>
      <c r="R446" s="18"/>
      <c r="S446" s="199"/>
      <c r="T446" s="186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/>
    </row>
    <row r="447" spans="11:32" ht="12.75">
      <c r="K447" s="10"/>
      <c r="L447" s="10"/>
      <c r="M447" s="10"/>
      <c r="N447" s="10"/>
      <c r="O447" s="18"/>
      <c r="P447" s="18"/>
      <c r="Q447" s="22"/>
      <c r="R447" s="18"/>
      <c r="S447" s="199"/>
      <c r="T447" s="186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/>
    </row>
    <row r="448" spans="11:32" ht="12.75">
      <c r="K448" s="10"/>
      <c r="L448" s="10"/>
      <c r="M448" s="10"/>
      <c r="N448" s="10"/>
      <c r="O448" s="18"/>
      <c r="P448" s="18"/>
      <c r="Q448" s="22"/>
      <c r="R448" s="18"/>
      <c r="S448" s="199"/>
      <c r="T448" s="186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/>
    </row>
    <row r="449" spans="11:32" ht="12.75">
      <c r="K449" s="10"/>
      <c r="L449" s="10"/>
      <c r="M449" s="10"/>
      <c r="N449" s="10"/>
      <c r="O449" s="18"/>
      <c r="P449" s="18"/>
      <c r="Q449" s="22"/>
      <c r="R449" s="18"/>
      <c r="S449" s="199"/>
      <c r="T449" s="186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/>
    </row>
    <row r="450" spans="11:32" ht="12.75">
      <c r="K450" s="10"/>
      <c r="L450" s="10"/>
      <c r="M450" s="10"/>
      <c r="N450" s="10"/>
      <c r="O450" s="18"/>
      <c r="P450" s="18"/>
      <c r="Q450" s="22"/>
      <c r="R450" s="18"/>
      <c r="S450" s="199"/>
      <c r="T450" s="186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/>
    </row>
    <row r="451" spans="11:32" ht="12.75">
      <c r="K451" s="10"/>
      <c r="L451" s="10"/>
      <c r="M451" s="10"/>
      <c r="N451" s="10"/>
      <c r="O451" s="18"/>
      <c r="P451" s="18"/>
      <c r="Q451" s="22"/>
      <c r="R451" s="18"/>
      <c r="S451" s="199"/>
      <c r="T451" s="186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/>
    </row>
    <row r="452" spans="11:32" ht="12.75">
      <c r="K452" s="10"/>
      <c r="L452" s="10"/>
      <c r="M452" s="10"/>
      <c r="N452" s="10"/>
      <c r="O452" s="18"/>
      <c r="P452" s="18"/>
      <c r="Q452" s="22"/>
      <c r="R452" s="18"/>
      <c r="S452" s="199"/>
      <c r="T452" s="186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/>
    </row>
    <row r="453" spans="11:32" ht="12.75">
      <c r="K453" s="10"/>
      <c r="L453" s="10"/>
      <c r="M453" s="10"/>
      <c r="N453" s="10"/>
      <c r="O453" s="18"/>
      <c r="P453" s="18"/>
      <c r="Q453" s="22"/>
      <c r="R453" s="18"/>
      <c r="S453" s="199"/>
      <c r="T453" s="186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/>
    </row>
    <row r="454" spans="11:32" ht="12.75">
      <c r="K454" s="10"/>
      <c r="L454" s="10"/>
      <c r="M454" s="10"/>
      <c r="N454" s="10"/>
      <c r="O454" s="18"/>
      <c r="P454" s="18"/>
      <c r="Q454" s="22"/>
      <c r="R454" s="18"/>
      <c r="S454" s="199"/>
      <c r="T454" s="186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/>
    </row>
    <row r="455" spans="11:32" ht="12.75">
      <c r="K455" s="10"/>
      <c r="L455" s="10"/>
      <c r="M455" s="10"/>
      <c r="N455" s="10"/>
      <c r="O455" s="18"/>
      <c r="P455" s="18"/>
      <c r="Q455" s="22"/>
      <c r="R455" s="18"/>
      <c r="S455" s="199"/>
      <c r="T455" s="186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/>
    </row>
    <row r="456" spans="11:32" ht="12.75">
      <c r="K456" s="10"/>
      <c r="L456" s="10"/>
      <c r="M456" s="10"/>
      <c r="N456" s="10"/>
      <c r="O456" s="18"/>
      <c r="P456" s="18"/>
      <c r="Q456" s="22"/>
      <c r="R456" s="18"/>
      <c r="S456" s="199"/>
      <c r="T456" s="186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/>
    </row>
    <row r="457" spans="11:32" ht="12.75">
      <c r="K457" s="10"/>
      <c r="L457" s="10"/>
      <c r="M457" s="10"/>
      <c r="N457" s="10"/>
      <c r="O457" s="18"/>
      <c r="P457" s="18"/>
      <c r="Q457" s="22"/>
      <c r="R457" s="18"/>
      <c r="S457" s="199"/>
      <c r="T457" s="186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/>
    </row>
    <row r="458" spans="11:32" ht="12.75">
      <c r="K458" s="10"/>
      <c r="L458" s="10"/>
      <c r="M458" s="10"/>
      <c r="N458" s="10"/>
      <c r="O458" s="18"/>
      <c r="P458" s="18"/>
      <c r="Q458" s="22"/>
      <c r="R458" s="18"/>
      <c r="S458" s="199"/>
      <c r="T458" s="186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/>
    </row>
    <row r="459" spans="11:32" ht="12.75">
      <c r="K459" s="10"/>
      <c r="L459" s="10"/>
      <c r="M459" s="10"/>
      <c r="N459" s="10"/>
      <c r="O459" s="18"/>
      <c r="P459" s="18"/>
      <c r="Q459" s="22"/>
      <c r="R459" s="18"/>
      <c r="S459" s="199"/>
      <c r="T459" s="186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/>
    </row>
    <row r="460" spans="11:32" ht="12.75">
      <c r="K460" s="10"/>
      <c r="L460" s="10"/>
      <c r="M460" s="10"/>
      <c r="N460" s="10"/>
      <c r="O460" s="18"/>
      <c r="P460" s="18"/>
      <c r="Q460" s="22"/>
      <c r="R460" s="18"/>
      <c r="S460" s="199"/>
      <c r="T460" s="186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/>
    </row>
    <row r="461" spans="11:32" ht="12.75">
      <c r="K461" s="10"/>
      <c r="L461" s="10"/>
      <c r="M461" s="10"/>
      <c r="N461" s="10"/>
      <c r="O461" s="18"/>
      <c r="P461" s="18"/>
      <c r="Q461" s="22"/>
      <c r="R461" s="18"/>
      <c r="S461" s="199"/>
      <c r="T461" s="186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/>
    </row>
    <row r="462" spans="11:32" ht="12.75">
      <c r="K462" s="10"/>
      <c r="L462" s="10"/>
      <c r="M462" s="10"/>
      <c r="N462" s="10"/>
      <c r="O462" s="18"/>
      <c r="P462" s="18"/>
      <c r="Q462" s="22"/>
      <c r="R462" s="18"/>
      <c r="S462" s="199"/>
      <c r="T462" s="186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/>
    </row>
    <row r="463" spans="11:32" ht="12.75">
      <c r="K463" s="10"/>
      <c r="L463" s="10"/>
      <c r="M463" s="10"/>
      <c r="N463" s="10"/>
      <c r="O463" s="18"/>
      <c r="P463" s="18"/>
      <c r="Q463" s="22"/>
      <c r="R463" s="18"/>
      <c r="S463" s="199"/>
      <c r="T463" s="186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/>
    </row>
    <row r="464" spans="11:32" ht="12.75">
      <c r="K464" s="10"/>
      <c r="L464" s="10"/>
      <c r="M464" s="10"/>
      <c r="N464" s="10"/>
      <c r="O464" s="18"/>
      <c r="P464" s="18"/>
      <c r="Q464" s="22"/>
      <c r="R464" s="18"/>
      <c r="S464" s="199"/>
      <c r="T464" s="186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</row>
    <row r="465" spans="11:32" ht="12.75">
      <c r="K465" s="10"/>
      <c r="L465" s="10"/>
      <c r="M465" s="10"/>
      <c r="N465" s="10"/>
      <c r="O465" s="18"/>
      <c r="P465" s="18"/>
      <c r="Q465" s="22"/>
      <c r="R465" s="18"/>
      <c r="S465" s="199"/>
      <c r="T465" s="186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</row>
    <row r="466" spans="11:32" ht="12.75">
      <c r="K466" s="10"/>
      <c r="L466" s="10"/>
      <c r="M466" s="10"/>
      <c r="N466" s="10"/>
      <c r="O466" s="18"/>
      <c r="P466" s="18"/>
      <c r="Q466" s="22"/>
      <c r="R466" s="18"/>
      <c r="S466" s="199"/>
      <c r="T466" s="186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</row>
    <row r="467" spans="11:32" ht="12.75">
      <c r="K467" s="10"/>
      <c r="L467" s="10"/>
      <c r="M467" s="10"/>
      <c r="N467" s="10"/>
      <c r="O467" s="18"/>
      <c r="P467" s="18"/>
      <c r="Q467" s="22"/>
      <c r="R467" s="18"/>
      <c r="S467" s="199"/>
      <c r="T467" s="186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</row>
    <row r="468" spans="11:32" ht="12.75">
      <c r="K468" s="10"/>
      <c r="L468" s="10"/>
      <c r="M468" s="10"/>
      <c r="N468" s="10"/>
      <c r="O468" s="18"/>
      <c r="P468" s="18"/>
      <c r="Q468" s="22"/>
      <c r="R468" s="18"/>
      <c r="S468" s="199"/>
      <c r="T468" s="186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</row>
    <row r="469" spans="11:32" ht="12.75">
      <c r="K469" s="10"/>
      <c r="L469" s="10"/>
      <c r="M469" s="10"/>
      <c r="N469" s="10"/>
      <c r="O469" s="18"/>
      <c r="P469" s="18"/>
      <c r="Q469" s="22"/>
      <c r="R469" s="18"/>
      <c r="S469" s="199"/>
      <c r="T469" s="186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</row>
    <row r="470" spans="11:32" ht="12.75">
      <c r="K470" s="10"/>
      <c r="L470" s="10"/>
      <c r="M470" s="10"/>
      <c r="N470" s="10"/>
      <c r="O470" s="18"/>
      <c r="P470" s="18"/>
      <c r="Q470" s="22"/>
      <c r="R470" s="18"/>
      <c r="S470" s="199"/>
      <c r="T470" s="186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</row>
    <row r="471" spans="11:32" ht="12.75">
      <c r="K471" s="10"/>
      <c r="L471" s="10"/>
      <c r="M471" s="10"/>
      <c r="N471" s="10"/>
      <c r="O471" s="18"/>
      <c r="P471" s="18"/>
      <c r="Q471" s="22"/>
      <c r="R471" s="18"/>
      <c r="S471" s="199"/>
      <c r="T471" s="186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</row>
    <row r="472" spans="11:32" ht="12.75">
      <c r="K472" s="10"/>
      <c r="L472" s="10"/>
      <c r="M472" s="10"/>
      <c r="N472" s="10"/>
      <c r="O472" s="18"/>
      <c r="P472" s="18"/>
      <c r="Q472" s="22"/>
      <c r="R472" s="18"/>
      <c r="S472" s="199"/>
      <c r="T472" s="186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</row>
    <row r="473" spans="11:32" ht="12.75">
      <c r="K473" s="10"/>
      <c r="L473" s="10"/>
      <c r="M473" s="10"/>
      <c r="N473" s="10"/>
      <c r="O473" s="18"/>
      <c r="P473" s="18"/>
      <c r="Q473" s="22"/>
      <c r="R473" s="18"/>
      <c r="S473" s="199"/>
      <c r="T473" s="186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</row>
    <row r="474" spans="11:32" ht="12.75">
      <c r="K474" s="10"/>
      <c r="L474" s="10"/>
      <c r="M474" s="10"/>
      <c r="N474" s="10"/>
      <c r="O474" s="18"/>
      <c r="P474" s="18"/>
      <c r="Q474" s="22"/>
      <c r="R474" s="18"/>
      <c r="S474" s="199"/>
      <c r="T474" s="186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</row>
    <row r="475" spans="11:32" ht="12.75">
      <c r="K475" s="10"/>
      <c r="L475" s="10"/>
      <c r="M475" s="10"/>
      <c r="N475" s="10"/>
      <c r="O475" s="18"/>
      <c r="P475" s="18"/>
      <c r="Q475" s="22"/>
      <c r="R475" s="18"/>
      <c r="S475" s="199"/>
      <c r="T475" s="186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</row>
    <row r="476" spans="11:32" ht="12.75">
      <c r="K476" s="10"/>
      <c r="L476" s="10"/>
      <c r="M476" s="10"/>
      <c r="N476" s="10"/>
      <c r="O476" s="18"/>
      <c r="P476" s="18"/>
      <c r="Q476" s="22"/>
      <c r="R476" s="18"/>
      <c r="S476" s="199"/>
      <c r="T476" s="186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</row>
    <row r="477" spans="11:32" ht="12.75">
      <c r="K477" s="10"/>
      <c r="L477" s="10"/>
      <c r="M477" s="10"/>
      <c r="N477" s="10"/>
      <c r="O477" s="18"/>
      <c r="P477" s="18"/>
      <c r="Q477" s="22"/>
      <c r="R477" s="18"/>
      <c r="S477" s="199"/>
      <c r="T477" s="186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</row>
    <row r="478" spans="11:32" ht="12.75">
      <c r="K478" s="10"/>
      <c r="L478" s="10"/>
      <c r="M478" s="10"/>
      <c r="N478" s="10"/>
      <c r="O478" s="18"/>
      <c r="P478" s="18"/>
      <c r="Q478" s="22"/>
      <c r="R478" s="18"/>
      <c r="S478" s="199"/>
      <c r="T478" s="186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</row>
    <row r="479" spans="11:32" ht="12.75">
      <c r="K479" s="10"/>
      <c r="L479" s="10"/>
      <c r="M479" s="10"/>
      <c r="N479" s="10"/>
      <c r="O479" s="18"/>
      <c r="P479" s="18"/>
      <c r="Q479" s="22"/>
      <c r="R479" s="18"/>
      <c r="S479" s="199"/>
      <c r="T479" s="186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</row>
    <row r="480" spans="11:32" ht="12.75">
      <c r="K480" s="10"/>
      <c r="L480" s="10"/>
      <c r="M480" s="10"/>
      <c r="N480" s="10"/>
      <c r="O480" s="18"/>
      <c r="P480" s="18"/>
      <c r="Q480" s="22"/>
      <c r="R480" s="18"/>
      <c r="S480" s="199"/>
      <c r="T480" s="186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</row>
    <row r="481" spans="11:32" ht="12.75">
      <c r="K481" s="10"/>
      <c r="L481" s="10"/>
      <c r="M481" s="10"/>
      <c r="N481" s="10"/>
      <c r="O481" s="18"/>
      <c r="P481" s="18"/>
      <c r="Q481" s="22"/>
      <c r="R481" s="18"/>
      <c r="S481" s="199"/>
      <c r="T481" s="186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</row>
    <row r="482" spans="11:32" ht="12.75">
      <c r="K482" s="10"/>
      <c r="L482" s="10"/>
      <c r="M482" s="10"/>
      <c r="N482" s="10"/>
      <c r="O482" s="18"/>
      <c r="P482" s="18"/>
      <c r="Q482" s="22"/>
      <c r="R482" s="18"/>
      <c r="S482" s="199"/>
      <c r="T482" s="186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</row>
    <row r="483" spans="11:32" ht="12.75">
      <c r="K483" s="10"/>
      <c r="L483" s="10"/>
      <c r="M483" s="10"/>
      <c r="N483" s="10"/>
      <c r="O483" s="18"/>
      <c r="P483" s="18"/>
      <c r="Q483" s="22"/>
      <c r="R483" s="18"/>
      <c r="S483" s="199"/>
      <c r="T483" s="186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</row>
    <row r="484" spans="11:32" ht="12.75">
      <c r="K484" s="10"/>
      <c r="L484" s="10"/>
      <c r="M484" s="10"/>
      <c r="N484" s="10"/>
      <c r="O484" s="18"/>
      <c r="P484" s="18"/>
      <c r="Q484" s="22"/>
      <c r="R484" s="18"/>
      <c r="S484" s="199"/>
      <c r="T484" s="186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</row>
    <row r="485" spans="11:32" ht="12.75">
      <c r="K485" s="10"/>
      <c r="L485" s="10"/>
      <c r="M485" s="10"/>
      <c r="N485" s="10"/>
      <c r="O485" s="18"/>
      <c r="P485" s="18"/>
      <c r="Q485" s="22"/>
      <c r="R485" s="18"/>
      <c r="S485" s="199"/>
      <c r="T485" s="186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</row>
    <row r="486" spans="11:32" ht="12.75">
      <c r="K486" s="10"/>
      <c r="L486" s="10"/>
      <c r="M486" s="10"/>
      <c r="N486" s="10"/>
      <c r="O486" s="18"/>
      <c r="P486" s="18"/>
      <c r="Q486" s="22"/>
      <c r="R486" s="18"/>
      <c r="S486" s="199"/>
      <c r="T486" s="186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</row>
    <row r="487" spans="11:32" ht="12.75">
      <c r="K487" s="10"/>
      <c r="L487" s="10"/>
      <c r="M487" s="10"/>
      <c r="N487" s="10"/>
      <c r="O487" s="18"/>
      <c r="P487" s="18"/>
      <c r="Q487" s="22"/>
      <c r="R487" s="18"/>
      <c r="S487" s="199"/>
      <c r="T487" s="186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</row>
    <row r="488" spans="11:32" ht="12.75">
      <c r="K488" s="10"/>
      <c r="L488" s="10"/>
      <c r="M488" s="10"/>
      <c r="N488" s="10"/>
      <c r="O488" s="18"/>
      <c r="P488" s="18"/>
      <c r="Q488" s="22"/>
      <c r="R488" s="18"/>
      <c r="S488" s="199"/>
      <c r="T488" s="186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</row>
    <row r="489" spans="11:32" ht="12.75">
      <c r="K489" s="10"/>
      <c r="L489" s="10"/>
      <c r="M489" s="10"/>
      <c r="N489" s="10"/>
      <c r="O489" s="18"/>
      <c r="P489" s="18"/>
      <c r="Q489" s="22"/>
      <c r="R489" s="18"/>
      <c r="S489" s="199"/>
      <c r="T489" s="186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</row>
    <row r="490" spans="11:32" ht="12.75">
      <c r="K490" s="10"/>
      <c r="L490" s="10"/>
      <c r="M490" s="10"/>
      <c r="N490" s="10"/>
      <c r="O490" s="18"/>
      <c r="P490" s="18"/>
      <c r="Q490" s="22"/>
      <c r="R490" s="18"/>
      <c r="S490" s="199"/>
      <c r="T490" s="186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</row>
    <row r="491" spans="11:32" ht="12.75">
      <c r="K491" s="10"/>
      <c r="L491" s="10"/>
      <c r="M491" s="10"/>
      <c r="N491" s="10"/>
      <c r="O491" s="18"/>
      <c r="P491" s="18"/>
      <c r="Q491" s="22"/>
      <c r="R491" s="18"/>
      <c r="S491" s="199"/>
      <c r="T491" s="186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</row>
    <row r="492" spans="11:32" ht="12.75">
      <c r="K492" s="10"/>
      <c r="L492" s="10"/>
      <c r="M492" s="10"/>
      <c r="N492" s="10"/>
      <c r="O492" s="18"/>
      <c r="P492" s="18"/>
      <c r="Q492" s="22"/>
      <c r="R492" s="18"/>
      <c r="S492" s="199"/>
      <c r="T492" s="186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</row>
    <row r="493" spans="11:32" ht="12.75">
      <c r="K493" s="10"/>
      <c r="L493" s="10"/>
      <c r="M493" s="10"/>
      <c r="N493" s="10"/>
      <c r="O493" s="18"/>
      <c r="P493" s="18"/>
      <c r="Q493" s="22"/>
      <c r="R493" s="18"/>
      <c r="S493" s="199"/>
      <c r="T493" s="186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</row>
    <row r="494" spans="11:32" ht="12.75">
      <c r="K494" s="10"/>
      <c r="L494" s="10"/>
      <c r="M494" s="10"/>
      <c r="N494" s="10"/>
      <c r="O494" s="18"/>
      <c r="P494" s="18"/>
      <c r="Q494" s="22"/>
      <c r="R494" s="18"/>
      <c r="S494" s="199"/>
      <c r="T494" s="186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</row>
    <row r="495" spans="11:32" ht="12.75">
      <c r="K495" s="10"/>
      <c r="L495" s="10"/>
      <c r="M495" s="10"/>
      <c r="N495" s="10"/>
      <c r="O495" s="18"/>
      <c r="P495" s="18"/>
      <c r="Q495" s="22"/>
      <c r="R495" s="18"/>
      <c r="S495" s="199"/>
      <c r="T495" s="186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</row>
    <row r="496" spans="11:32" ht="12.75">
      <c r="K496" s="10"/>
      <c r="L496" s="10"/>
      <c r="M496" s="10"/>
      <c r="N496" s="10"/>
      <c r="O496" s="18"/>
      <c r="P496" s="18"/>
      <c r="Q496" s="22"/>
      <c r="R496" s="18"/>
      <c r="S496" s="199"/>
      <c r="T496" s="186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</row>
    <row r="497" spans="11:32" ht="12.75">
      <c r="K497" s="10"/>
      <c r="L497" s="10"/>
      <c r="M497" s="10"/>
      <c r="N497" s="10"/>
      <c r="O497" s="18"/>
      <c r="P497" s="18"/>
      <c r="Q497" s="22"/>
      <c r="R497" s="18"/>
      <c r="S497" s="199"/>
      <c r="T497" s="186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</row>
    <row r="498" spans="11:32" ht="12.75">
      <c r="K498" s="10"/>
      <c r="L498" s="10"/>
      <c r="M498" s="10"/>
      <c r="N498" s="10"/>
      <c r="O498" s="18"/>
      <c r="P498" s="18"/>
      <c r="Q498" s="22"/>
      <c r="R498" s="18"/>
      <c r="S498" s="199"/>
      <c r="T498" s="186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</row>
    <row r="499" spans="11:32" ht="12.75">
      <c r="K499" s="10"/>
      <c r="L499" s="10"/>
      <c r="M499" s="10"/>
      <c r="N499" s="10"/>
      <c r="O499" s="18"/>
      <c r="P499" s="18"/>
      <c r="Q499" s="22"/>
      <c r="R499" s="18"/>
      <c r="S499" s="199"/>
      <c r="T499" s="186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</row>
    <row r="500" spans="11:32" ht="12.75">
      <c r="K500" s="10"/>
      <c r="L500" s="10"/>
      <c r="M500" s="10"/>
      <c r="N500" s="10"/>
      <c r="O500" s="18"/>
      <c r="P500" s="18"/>
      <c r="Q500" s="22"/>
      <c r="R500" s="18"/>
      <c r="S500" s="199"/>
      <c r="T500" s="186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</row>
    <row r="501" spans="11:32" ht="12.75">
      <c r="K501" s="10"/>
      <c r="L501" s="10"/>
      <c r="M501" s="10"/>
      <c r="N501" s="10"/>
      <c r="O501" s="18"/>
      <c r="P501" s="18"/>
      <c r="Q501" s="22"/>
      <c r="R501" s="18"/>
      <c r="S501" s="199"/>
      <c r="T501" s="186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</row>
    <row r="502" spans="11:32" ht="12.75">
      <c r="K502" s="10"/>
      <c r="L502" s="10"/>
      <c r="M502" s="10"/>
      <c r="N502" s="10"/>
      <c r="O502" s="18"/>
      <c r="P502" s="18"/>
      <c r="Q502" s="22"/>
      <c r="R502" s="18"/>
      <c r="S502" s="199"/>
      <c r="T502" s="186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</row>
    <row r="503" spans="11:32" ht="12.75">
      <c r="K503" s="10"/>
      <c r="L503" s="10"/>
      <c r="M503" s="10"/>
      <c r="N503" s="10"/>
      <c r="O503" s="18"/>
      <c r="P503" s="18"/>
      <c r="Q503" s="22"/>
      <c r="R503" s="18"/>
      <c r="S503" s="199"/>
      <c r="T503" s="186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</row>
    <row r="504" spans="11:32" ht="12.75">
      <c r="K504" s="10"/>
      <c r="L504" s="10"/>
      <c r="M504" s="10"/>
      <c r="N504" s="10"/>
      <c r="O504" s="18"/>
      <c r="P504" s="18"/>
      <c r="Q504" s="22"/>
      <c r="R504" s="18"/>
      <c r="S504" s="199"/>
      <c r="T504" s="186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</row>
    <row r="505" spans="11:32" ht="12.75">
      <c r="K505" s="10"/>
      <c r="L505" s="10"/>
      <c r="M505" s="10"/>
      <c r="N505" s="10"/>
      <c r="O505" s="18"/>
      <c r="P505" s="18"/>
      <c r="Q505" s="22"/>
      <c r="R505" s="18"/>
      <c r="S505" s="199"/>
      <c r="T505" s="186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</row>
    <row r="506" spans="11:32" ht="12.75">
      <c r="K506" s="10"/>
      <c r="L506" s="10"/>
      <c r="M506" s="10"/>
      <c r="N506" s="10"/>
      <c r="O506" s="18"/>
      <c r="P506" s="18"/>
      <c r="Q506" s="22"/>
      <c r="R506" s="18"/>
      <c r="S506" s="199"/>
      <c r="T506" s="186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</row>
    <row r="507" spans="11:32" ht="12.75">
      <c r="K507" s="10"/>
      <c r="L507" s="10"/>
      <c r="M507" s="10"/>
      <c r="N507" s="10"/>
      <c r="O507" s="18"/>
      <c r="P507" s="18"/>
      <c r="Q507" s="22"/>
      <c r="R507" s="18"/>
      <c r="S507" s="199"/>
      <c r="T507" s="186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</row>
    <row r="508" spans="11:32" ht="12.75">
      <c r="K508" s="10"/>
      <c r="L508" s="10"/>
      <c r="M508" s="10"/>
      <c r="N508" s="10"/>
      <c r="O508" s="18"/>
      <c r="P508" s="18"/>
      <c r="Q508" s="22"/>
      <c r="R508" s="18"/>
      <c r="S508" s="199"/>
      <c r="T508" s="186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</row>
    <row r="509" spans="11:32" ht="12.75">
      <c r="K509" s="10"/>
      <c r="L509" s="10"/>
      <c r="M509" s="10"/>
      <c r="N509" s="10"/>
      <c r="O509" s="18"/>
      <c r="P509" s="18"/>
      <c r="Q509" s="22"/>
      <c r="R509" s="18"/>
      <c r="S509" s="199"/>
      <c r="T509" s="186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</row>
    <row r="510" spans="11:32" ht="12.75">
      <c r="K510" s="10"/>
      <c r="L510" s="10"/>
      <c r="M510" s="10"/>
      <c r="N510" s="10"/>
      <c r="O510" s="18"/>
      <c r="P510" s="18"/>
      <c r="Q510" s="22"/>
      <c r="R510" s="18"/>
      <c r="S510" s="199"/>
      <c r="T510" s="186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</row>
    <row r="511" spans="11:32" ht="12.75">
      <c r="K511" s="10"/>
      <c r="L511" s="10"/>
      <c r="M511" s="10"/>
      <c r="N511" s="10"/>
      <c r="O511" s="18"/>
      <c r="P511" s="18"/>
      <c r="Q511" s="22"/>
      <c r="R511" s="18"/>
      <c r="S511" s="199"/>
      <c r="T511" s="186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</row>
    <row r="512" spans="11:32" ht="12.75">
      <c r="K512" s="10"/>
      <c r="L512" s="10"/>
      <c r="M512" s="10"/>
      <c r="N512" s="10"/>
      <c r="O512" s="18"/>
      <c r="P512" s="18"/>
      <c r="Q512" s="22"/>
      <c r="R512" s="18"/>
      <c r="S512" s="199"/>
      <c r="T512" s="186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</row>
    <row r="513" spans="11:32" ht="12.75">
      <c r="K513" s="10"/>
      <c r="L513" s="10"/>
      <c r="M513" s="10"/>
      <c r="N513" s="10"/>
      <c r="O513" s="18"/>
      <c r="P513" s="18"/>
      <c r="Q513" s="22"/>
      <c r="R513" s="18"/>
      <c r="S513" s="199"/>
      <c r="T513" s="186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</row>
    <row r="514" spans="11:32" ht="12.75">
      <c r="K514" s="10"/>
      <c r="L514" s="10"/>
      <c r="M514" s="10"/>
      <c r="N514" s="10"/>
      <c r="O514" s="18"/>
      <c r="P514" s="18"/>
      <c r="Q514" s="22"/>
      <c r="R514" s="18"/>
      <c r="S514" s="199"/>
      <c r="T514" s="186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</row>
    <row r="515" spans="11:32" ht="12.75">
      <c r="K515" s="10"/>
      <c r="L515" s="10"/>
      <c r="M515" s="10"/>
      <c r="N515" s="10"/>
      <c r="O515" s="18"/>
      <c r="P515" s="18"/>
      <c r="Q515" s="22"/>
      <c r="R515" s="18"/>
      <c r="S515" s="199"/>
      <c r="T515" s="186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</row>
    <row r="516" spans="11:32" ht="12.75">
      <c r="K516" s="10"/>
      <c r="L516" s="10"/>
      <c r="M516" s="10"/>
      <c r="N516" s="10"/>
      <c r="O516" s="18"/>
      <c r="P516" s="18"/>
      <c r="Q516" s="22"/>
      <c r="R516" s="18"/>
      <c r="S516" s="199"/>
      <c r="T516" s="186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</row>
    <row r="517" spans="11:32" ht="12.75">
      <c r="K517" s="10"/>
      <c r="L517" s="10"/>
      <c r="M517" s="10"/>
      <c r="N517" s="10"/>
      <c r="O517" s="18"/>
      <c r="P517" s="18"/>
      <c r="Q517" s="22"/>
      <c r="R517" s="18"/>
      <c r="S517" s="199"/>
      <c r="T517" s="186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</row>
    <row r="518" spans="11:32" ht="12.75">
      <c r="K518" s="10"/>
      <c r="L518" s="10"/>
      <c r="M518" s="10"/>
      <c r="N518" s="10"/>
      <c r="O518" s="18"/>
      <c r="P518" s="18"/>
      <c r="Q518" s="22"/>
      <c r="R518" s="18"/>
      <c r="S518" s="199"/>
      <c r="T518" s="186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</row>
    <row r="519" spans="11:32" ht="12.75">
      <c r="K519" s="10"/>
      <c r="L519" s="10"/>
      <c r="M519" s="10"/>
      <c r="N519" s="10"/>
      <c r="O519" s="18"/>
      <c r="P519" s="18"/>
      <c r="Q519" s="22"/>
      <c r="R519" s="18"/>
      <c r="S519" s="199"/>
      <c r="T519" s="186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</row>
    <row r="520" spans="11:32" ht="12.75">
      <c r="K520" s="10"/>
      <c r="L520" s="10"/>
      <c r="M520" s="10"/>
      <c r="N520" s="10"/>
      <c r="O520" s="18"/>
      <c r="P520" s="18"/>
      <c r="Q520" s="22"/>
      <c r="R520" s="18"/>
      <c r="S520" s="199"/>
      <c r="T520" s="186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</row>
    <row r="521" spans="11:32" ht="12.75">
      <c r="K521" s="10"/>
      <c r="L521" s="10"/>
      <c r="M521" s="10"/>
      <c r="N521" s="10"/>
      <c r="O521" s="18"/>
      <c r="P521" s="18"/>
      <c r="Q521" s="22"/>
      <c r="R521" s="18"/>
      <c r="S521" s="199"/>
      <c r="T521" s="186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</row>
    <row r="522" spans="11:32" ht="12.75">
      <c r="K522" s="10"/>
      <c r="L522" s="10"/>
      <c r="M522" s="10"/>
      <c r="N522" s="10"/>
      <c r="O522" s="18"/>
      <c r="P522" s="18"/>
      <c r="Q522" s="22"/>
      <c r="R522" s="18"/>
      <c r="S522" s="199"/>
      <c r="T522" s="186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</row>
    <row r="523" spans="11:32" ht="12.75">
      <c r="K523" s="10"/>
      <c r="L523" s="10"/>
      <c r="M523" s="10"/>
      <c r="N523" s="10"/>
      <c r="O523" s="18"/>
      <c r="P523" s="18"/>
      <c r="Q523" s="22"/>
      <c r="R523" s="18"/>
      <c r="S523" s="199"/>
      <c r="T523" s="186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</row>
    <row r="524" spans="11:32" ht="12.75">
      <c r="K524" s="10"/>
      <c r="L524" s="10"/>
      <c r="M524" s="10"/>
      <c r="N524" s="10"/>
      <c r="O524" s="18"/>
      <c r="P524" s="18"/>
      <c r="Q524" s="22"/>
      <c r="R524" s="18"/>
      <c r="S524" s="199"/>
      <c r="T524" s="186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</row>
    <row r="525" spans="11:32" ht="12.75">
      <c r="K525" s="10"/>
      <c r="L525" s="10"/>
      <c r="M525" s="10"/>
      <c r="N525" s="10"/>
      <c r="O525" s="18"/>
      <c r="P525" s="18"/>
      <c r="Q525" s="22"/>
      <c r="R525" s="18"/>
      <c r="S525" s="199"/>
      <c r="T525" s="186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</row>
    <row r="526" spans="11:32" ht="12.75">
      <c r="K526" s="10"/>
      <c r="L526" s="10"/>
      <c r="M526" s="10"/>
      <c r="N526" s="10"/>
      <c r="O526" s="18"/>
      <c r="P526" s="18"/>
      <c r="Q526" s="22"/>
      <c r="R526" s="18"/>
      <c r="S526" s="199"/>
      <c r="T526" s="186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</row>
    <row r="527" spans="11:32" ht="12.75">
      <c r="K527" s="10"/>
      <c r="L527" s="10"/>
      <c r="M527" s="10"/>
      <c r="N527" s="10"/>
      <c r="O527" s="18"/>
      <c r="P527" s="18"/>
      <c r="Q527" s="22"/>
      <c r="R527" s="18"/>
      <c r="S527" s="199"/>
      <c r="T527" s="186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</row>
    <row r="528" spans="11:32" ht="12.75">
      <c r="K528" s="10"/>
      <c r="L528" s="10"/>
      <c r="M528" s="10"/>
      <c r="N528" s="10"/>
      <c r="O528" s="18"/>
      <c r="P528" s="18"/>
      <c r="Q528" s="22"/>
      <c r="R528" s="18"/>
      <c r="S528" s="199"/>
      <c r="T528" s="186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</row>
    <row r="529" spans="11:32" ht="12.75">
      <c r="K529" s="10"/>
      <c r="L529" s="10"/>
      <c r="M529" s="10"/>
      <c r="N529" s="10"/>
      <c r="O529" s="18"/>
      <c r="P529" s="18"/>
      <c r="Q529" s="22"/>
      <c r="R529" s="18"/>
      <c r="S529" s="199"/>
      <c r="T529" s="186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</row>
    <row r="530" spans="11:32" ht="12.75">
      <c r="K530" s="10"/>
      <c r="L530" s="10"/>
      <c r="M530" s="10"/>
      <c r="N530" s="10"/>
      <c r="O530" s="18"/>
      <c r="P530" s="18"/>
      <c r="Q530" s="22"/>
      <c r="R530" s="18"/>
      <c r="S530" s="199"/>
      <c r="T530" s="186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</row>
    <row r="531" spans="11:32" ht="12.75">
      <c r="K531" s="10"/>
      <c r="L531" s="10"/>
      <c r="M531" s="10"/>
      <c r="N531" s="10"/>
      <c r="O531" s="18"/>
      <c r="P531" s="18"/>
      <c r="Q531" s="22"/>
      <c r="R531" s="18"/>
      <c r="S531" s="199"/>
      <c r="T531" s="186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</row>
    <row r="532" spans="11:32" ht="12.75">
      <c r="K532" s="10"/>
      <c r="L532" s="10"/>
      <c r="M532" s="10"/>
      <c r="N532" s="10"/>
      <c r="O532" s="18"/>
      <c r="P532" s="18"/>
      <c r="Q532" s="22"/>
      <c r="R532" s="18"/>
      <c r="S532" s="199"/>
      <c r="T532" s="186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</row>
    <row r="533" spans="11:32" ht="12.75">
      <c r="K533" s="10"/>
      <c r="L533" s="10"/>
      <c r="M533" s="10"/>
      <c r="N533" s="10"/>
      <c r="O533" s="18"/>
      <c r="P533" s="18"/>
      <c r="Q533" s="22"/>
      <c r="R533" s="18"/>
      <c r="S533" s="199"/>
      <c r="T533" s="186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</row>
    <row r="534" spans="11:32" ht="12.75">
      <c r="K534" s="10"/>
      <c r="L534" s="10"/>
      <c r="M534" s="10"/>
      <c r="N534" s="10"/>
      <c r="O534" s="18"/>
      <c r="P534" s="18"/>
      <c r="Q534" s="22"/>
      <c r="R534" s="18"/>
      <c r="S534" s="199"/>
      <c r="T534" s="186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</row>
    <row r="535" spans="11:32" ht="12.75">
      <c r="K535" s="10"/>
      <c r="L535" s="10"/>
      <c r="M535" s="10"/>
      <c r="N535" s="10"/>
      <c r="O535" s="18"/>
      <c r="P535" s="18"/>
      <c r="Q535" s="22"/>
      <c r="R535" s="18"/>
      <c r="S535" s="199"/>
      <c r="T535" s="186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</row>
    <row r="536" spans="11:32" ht="12.75">
      <c r="K536" s="10"/>
      <c r="L536" s="10"/>
      <c r="M536" s="10"/>
      <c r="N536" s="10"/>
      <c r="O536" s="18"/>
      <c r="P536" s="18"/>
      <c r="Q536" s="22"/>
      <c r="R536" s="18"/>
      <c r="S536" s="199"/>
      <c r="T536" s="186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</row>
    <row r="537" spans="11:32" ht="12.75">
      <c r="K537" s="10"/>
      <c r="L537" s="10"/>
      <c r="M537" s="10"/>
      <c r="N537" s="10"/>
      <c r="O537" s="18"/>
      <c r="P537" s="18"/>
      <c r="Q537" s="22"/>
      <c r="R537" s="18"/>
      <c r="S537" s="199"/>
      <c r="T537" s="186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</row>
    <row r="538" spans="11:32" ht="12.75">
      <c r="K538" s="10"/>
      <c r="L538" s="10"/>
      <c r="M538" s="10"/>
      <c r="N538" s="10"/>
      <c r="O538" s="18"/>
      <c r="P538" s="18"/>
      <c r="Q538" s="22"/>
      <c r="R538" s="18"/>
      <c r="S538" s="199"/>
      <c r="T538" s="186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</row>
    <row r="539" spans="11:32" ht="12.75">
      <c r="K539" s="10"/>
      <c r="L539" s="10"/>
      <c r="M539" s="10"/>
      <c r="N539" s="10"/>
      <c r="O539" s="18"/>
      <c r="P539" s="18"/>
      <c r="Q539" s="22"/>
      <c r="R539" s="18"/>
      <c r="S539" s="199"/>
      <c r="T539" s="186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</row>
    <row r="540" spans="11:32" ht="12.75">
      <c r="K540" s="10"/>
      <c r="L540" s="10"/>
      <c r="M540" s="10"/>
      <c r="N540" s="10"/>
      <c r="O540" s="18"/>
      <c r="P540" s="18"/>
      <c r="Q540" s="22"/>
      <c r="R540" s="18"/>
      <c r="S540" s="199"/>
      <c r="T540" s="186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</row>
    <row r="541" spans="11:32" ht="12.75">
      <c r="K541" s="10"/>
      <c r="L541" s="10"/>
      <c r="M541" s="10"/>
      <c r="N541" s="10"/>
      <c r="O541" s="18"/>
      <c r="P541" s="18"/>
      <c r="Q541" s="22"/>
      <c r="R541" s="18"/>
      <c r="S541" s="199"/>
      <c r="T541" s="186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</row>
    <row r="542" spans="11:32" ht="12.75">
      <c r="K542" s="10"/>
      <c r="L542" s="10"/>
      <c r="M542" s="10"/>
      <c r="N542" s="10"/>
      <c r="O542" s="18"/>
      <c r="P542" s="18"/>
      <c r="Q542" s="22"/>
      <c r="R542" s="18"/>
      <c r="S542" s="199"/>
      <c r="T542" s="186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</row>
    <row r="543" spans="11:32" ht="12.75">
      <c r="K543" s="10"/>
      <c r="L543" s="10"/>
      <c r="M543" s="10"/>
      <c r="N543" s="10"/>
      <c r="O543" s="18"/>
      <c r="P543" s="18"/>
      <c r="Q543" s="22"/>
      <c r="R543" s="18"/>
      <c r="S543" s="199"/>
      <c r="T543" s="186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</row>
    <row r="544" spans="11:32" ht="12.75">
      <c r="K544" s="10"/>
      <c r="L544" s="10"/>
      <c r="M544" s="10"/>
      <c r="N544" s="10"/>
      <c r="O544" s="18"/>
      <c r="P544" s="18"/>
      <c r="Q544" s="22"/>
      <c r="R544" s="18"/>
      <c r="S544" s="199"/>
      <c r="T544" s="186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</row>
    <row r="545" spans="11:32" ht="12.75">
      <c r="K545" s="10"/>
      <c r="L545" s="10"/>
      <c r="M545" s="10"/>
      <c r="N545" s="10"/>
      <c r="O545" s="18"/>
      <c r="P545" s="18"/>
      <c r="Q545" s="22"/>
      <c r="R545" s="18"/>
      <c r="S545" s="199"/>
      <c r="T545" s="186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</row>
    <row r="546" spans="11:32" ht="12.75">
      <c r="K546" s="10"/>
      <c r="L546" s="10"/>
      <c r="M546" s="10"/>
      <c r="N546" s="10"/>
      <c r="O546" s="18"/>
      <c r="P546" s="18"/>
      <c r="Q546" s="22"/>
      <c r="R546" s="18"/>
      <c r="S546" s="199"/>
      <c r="T546" s="186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</row>
    <row r="547" spans="11:32" ht="12.75">
      <c r="K547" s="10"/>
      <c r="L547" s="10"/>
      <c r="M547" s="10"/>
      <c r="N547" s="10"/>
      <c r="O547" s="18"/>
      <c r="P547" s="18"/>
      <c r="Q547" s="22"/>
      <c r="R547" s="18"/>
      <c r="S547" s="199"/>
      <c r="T547" s="186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</row>
    <row r="548" spans="11:32" ht="12.75">
      <c r="K548" s="10"/>
      <c r="L548" s="10"/>
      <c r="M548" s="10"/>
      <c r="N548" s="10"/>
      <c r="O548" s="18"/>
      <c r="P548" s="18"/>
      <c r="Q548" s="22"/>
      <c r="R548" s="18"/>
      <c r="S548" s="199"/>
      <c r="T548" s="186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</row>
    <row r="549" spans="11:32" ht="12.75">
      <c r="K549" s="10"/>
      <c r="L549" s="10"/>
      <c r="M549" s="10"/>
      <c r="N549" s="10"/>
      <c r="O549" s="18"/>
      <c r="P549" s="18"/>
      <c r="Q549" s="22"/>
      <c r="R549" s="18"/>
      <c r="S549" s="199"/>
      <c r="T549" s="186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</row>
    <row r="550" spans="11:32" ht="12.75">
      <c r="K550" s="10"/>
      <c r="L550" s="10"/>
      <c r="M550" s="10"/>
      <c r="N550" s="10"/>
      <c r="O550" s="18"/>
      <c r="P550" s="18"/>
      <c r="Q550" s="22"/>
      <c r="R550" s="18"/>
      <c r="S550" s="199"/>
      <c r="T550" s="186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</row>
    <row r="551" spans="11:32" ht="12.75">
      <c r="K551" s="10"/>
      <c r="L551" s="10"/>
      <c r="M551" s="10"/>
      <c r="N551" s="10"/>
      <c r="O551" s="18"/>
      <c r="P551" s="18"/>
      <c r="Q551" s="22"/>
      <c r="R551" s="18"/>
      <c r="S551" s="199"/>
      <c r="T551" s="186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</row>
    <row r="552" spans="11:32" ht="12.75">
      <c r="K552" s="10"/>
      <c r="L552" s="10"/>
      <c r="M552" s="10"/>
      <c r="N552" s="10"/>
      <c r="O552" s="18"/>
      <c r="P552" s="18"/>
      <c r="Q552" s="22"/>
      <c r="R552" s="18"/>
      <c r="S552" s="199"/>
      <c r="T552" s="186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</row>
    <row r="553" spans="11:32" ht="12.75">
      <c r="K553" s="10"/>
      <c r="L553" s="10"/>
      <c r="M553" s="10"/>
      <c r="N553" s="10"/>
      <c r="O553" s="18"/>
      <c r="P553" s="18"/>
      <c r="Q553" s="22"/>
      <c r="R553" s="18"/>
      <c r="S553" s="199"/>
      <c r="T553" s="186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</row>
    <row r="554" spans="11:32" ht="12.75">
      <c r="K554" s="10"/>
      <c r="L554" s="10"/>
      <c r="M554" s="10"/>
      <c r="N554" s="10"/>
      <c r="O554" s="18"/>
      <c r="P554" s="18"/>
      <c r="Q554" s="22"/>
      <c r="R554" s="18"/>
      <c r="S554" s="199"/>
      <c r="T554" s="186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</row>
    <row r="555" spans="11:32" ht="12.75">
      <c r="K555" s="10"/>
      <c r="L555" s="10"/>
      <c r="M555" s="10"/>
      <c r="N555" s="10"/>
      <c r="O555" s="18"/>
      <c r="P555" s="18"/>
      <c r="Q555" s="22"/>
      <c r="R555" s="18"/>
      <c r="S555" s="199"/>
      <c r="T555" s="186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</row>
    <row r="556" spans="11:32" ht="12.75">
      <c r="K556" s="10"/>
      <c r="L556" s="10"/>
      <c r="M556" s="10"/>
      <c r="N556" s="10"/>
      <c r="O556" s="18"/>
      <c r="P556" s="18"/>
      <c r="Q556" s="22"/>
      <c r="R556" s="18"/>
      <c r="S556" s="199"/>
      <c r="T556" s="186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</row>
    <row r="557" spans="11:32" ht="12.75">
      <c r="K557" s="10"/>
      <c r="L557" s="10"/>
      <c r="M557" s="10"/>
      <c r="N557" s="10"/>
      <c r="O557" s="18"/>
      <c r="P557" s="18"/>
      <c r="Q557" s="22"/>
      <c r="R557" s="18"/>
      <c r="S557" s="199"/>
      <c r="T557" s="186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</row>
    <row r="558" spans="11:32" ht="12.75">
      <c r="K558" s="10"/>
      <c r="L558" s="10"/>
      <c r="M558" s="10"/>
      <c r="N558" s="10"/>
      <c r="O558" s="18"/>
      <c r="P558" s="18"/>
      <c r="Q558" s="22"/>
      <c r="R558" s="18"/>
      <c r="S558" s="199"/>
      <c r="T558" s="186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</row>
    <row r="559" spans="11:32" ht="12.75">
      <c r="K559" s="10"/>
      <c r="L559" s="10"/>
      <c r="M559" s="10"/>
      <c r="N559" s="10"/>
      <c r="O559" s="18"/>
      <c r="P559" s="18"/>
      <c r="Q559" s="22"/>
      <c r="R559" s="18"/>
      <c r="S559" s="199"/>
      <c r="T559" s="186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</row>
    <row r="560" spans="11:32" ht="12.75">
      <c r="K560" s="10"/>
      <c r="L560" s="10"/>
      <c r="M560" s="10"/>
      <c r="N560" s="10"/>
      <c r="O560" s="18"/>
      <c r="P560" s="18"/>
      <c r="Q560" s="22"/>
      <c r="R560" s="18"/>
      <c r="S560" s="199"/>
      <c r="T560" s="186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</row>
    <row r="561" spans="11:32" ht="12.75">
      <c r="K561" s="10"/>
      <c r="L561" s="10"/>
      <c r="M561" s="10"/>
      <c r="N561" s="10"/>
      <c r="O561" s="18"/>
      <c r="P561" s="18"/>
      <c r="Q561" s="22"/>
      <c r="R561" s="18"/>
      <c r="S561" s="199"/>
      <c r="T561" s="186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</row>
    <row r="562" spans="11:32" ht="12.75">
      <c r="K562" s="10"/>
      <c r="L562" s="10"/>
      <c r="M562" s="10"/>
      <c r="N562" s="10"/>
      <c r="O562" s="18"/>
      <c r="P562" s="18"/>
      <c r="Q562" s="22"/>
      <c r="R562" s="18"/>
      <c r="S562" s="199"/>
      <c r="T562" s="186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</row>
    <row r="563" spans="11:32" ht="12.75">
      <c r="K563" s="10"/>
      <c r="L563" s="10"/>
      <c r="M563" s="10"/>
      <c r="N563" s="10"/>
      <c r="O563" s="18"/>
      <c r="P563" s="18"/>
      <c r="Q563" s="22"/>
      <c r="R563" s="18"/>
      <c r="S563" s="199"/>
      <c r="T563" s="186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</row>
    <row r="564" spans="11:32" ht="12.75">
      <c r="K564" s="10"/>
      <c r="L564" s="10"/>
      <c r="M564" s="10"/>
      <c r="N564" s="10"/>
      <c r="O564" s="18"/>
      <c r="P564" s="18"/>
      <c r="Q564" s="22"/>
      <c r="R564" s="18"/>
      <c r="S564" s="199"/>
      <c r="T564" s="186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</row>
    <row r="565" spans="11:32" ht="12.75">
      <c r="K565" s="10"/>
      <c r="L565" s="10"/>
      <c r="M565" s="10"/>
      <c r="N565" s="10"/>
      <c r="O565" s="18"/>
      <c r="P565" s="18"/>
      <c r="Q565" s="22"/>
      <c r="R565" s="18"/>
      <c r="S565" s="199"/>
      <c r="T565" s="186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</row>
    <row r="566" spans="11:32" ht="12.75">
      <c r="K566" s="10"/>
      <c r="L566" s="10"/>
      <c r="M566" s="10"/>
      <c r="N566" s="10"/>
      <c r="O566" s="18"/>
      <c r="P566" s="18"/>
      <c r="Q566" s="22"/>
      <c r="R566" s="18"/>
      <c r="S566" s="199"/>
      <c r="T566" s="186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</row>
    <row r="567" spans="11:32" ht="12.75">
      <c r="K567" s="10"/>
      <c r="L567" s="10"/>
      <c r="M567" s="10"/>
      <c r="N567" s="10"/>
      <c r="O567" s="18"/>
      <c r="P567" s="18"/>
      <c r="Q567" s="22"/>
      <c r="R567" s="18"/>
      <c r="S567" s="199"/>
      <c r="T567" s="186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</row>
    <row r="568" spans="11:32" ht="12.75">
      <c r="K568" s="10"/>
      <c r="L568" s="10"/>
      <c r="M568" s="10"/>
      <c r="N568" s="10"/>
      <c r="O568" s="18"/>
      <c r="P568" s="18"/>
      <c r="Q568" s="22"/>
      <c r="R568" s="18"/>
      <c r="S568" s="199"/>
      <c r="T568" s="186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</row>
    <row r="569" spans="11:32" ht="12.75">
      <c r="K569" s="10"/>
      <c r="L569" s="10"/>
      <c r="M569" s="10"/>
      <c r="N569" s="10"/>
      <c r="O569" s="18"/>
      <c r="P569" s="18"/>
      <c r="Q569" s="22"/>
      <c r="R569" s="18"/>
      <c r="S569" s="199"/>
      <c r="T569" s="186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</row>
    <row r="570" spans="11:32" ht="12.75">
      <c r="K570" s="10"/>
      <c r="L570" s="10"/>
      <c r="M570" s="10"/>
      <c r="N570" s="10"/>
      <c r="O570" s="18"/>
      <c r="P570" s="18"/>
      <c r="Q570" s="22"/>
      <c r="R570" s="18"/>
      <c r="S570" s="199"/>
      <c r="T570" s="186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</row>
    <row r="571" spans="11:32" ht="12.75">
      <c r="K571" s="10"/>
      <c r="L571" s="10"/>
      <c r="M571" s="10"/>
      <c r="N571" s="10"/>
      <c r="O571" s="18"/>
      <c r="P571" s="18"/>
      <c r="Q571" s="22"/>
      <c r="R571" s="18"/>
      <c r="S571" s="199"/>
      <c r="T571" s="186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</row>
    <row r="572" spans="11:32" ht="12.75">
      <c r="K572" s="10"/>
      <c r="L572" s="10"/>
      <c r="M572" s="10"/>
      <c r="N572" s="10"/>
      <c r="O572" s="18"/>
      <c r="P572" s="18"/>
      <c r="Q572" s="22"/>
      <c r="R572" s="18"/>
      <c r="S572" s="199"/>
      <c r="T572" s="186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</row>
    <row r="573" spans="11:32" ht="12.75">
      <c r="K573" s="10"/>
      <c r="L573" s="10"/>
      <c r="M573" s="10"/>
      <c r="N573" s="10"/>
      <c r="O573" s="18"/>
      <c r="P573" s="18"/>
      <c r="Q573" s="22"/>
      <c r="R573" s="18"/>
      <c r="S573" s="199"/>
      <c r="T573" s="186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</row>
    <row r="574" spans="11:32" ht="12.75">
      <c r="K574" s="10"/>
      <c r="L574" s="10"/>
      <c r="M574" s="10"/>
      <c r="N574" s="10"/>
      <c r="O574" s="18"/>
      <c r="P574" s="18"/>
      <c r="Q574" s="22"/>
      <c r="R574" s="18"/>
      <c r="S574" s="199"/>
      <c r="T574" s="186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</row>
    <row r="575" spans="11:32" ht="12.75">
      <c r="K575" s="10"/>
      <c r="L575" s="10"/>
      <c r="M575" s="10"/>
      <c r="N575" s="10"/>
      <c r="O575" s="18"/>
      <c r="P575" s="18"/>
      <c r="Q575" s="22"/>
      <c r="R575" s="18"/>
      <c r="S575" s="199"/>
      <c r="T575" s="186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</row>
    <row r="576" spans="11:32" ht="12.75">
      <c r="K576" s="10"/>
      <c r="L576" s="10"/>
      <c r="M576" s="10"/>
      <c r="N576" s="10"/>
      <c r="O576" s="18"/>
      <c r="P576" s="18"/>
      <c r="Q576" s="22"/>
      <c r="R576" s="18"/>
      <c r="S576" s="199"/>
      <c r="T576" s="186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</row>
    <row r="577" spans="11:32" ht="12.75">
      <c r="K577" s="10"/>
      <c r="L577" s="10"/>
      <c r="M577" s="10"/>
      <c r="N577" s="10"/>
      <c r="O577" s="18"/>
      <c r="P577" s="18"/>
      <c r="Q577" s="22"/>
      <c r="R577" s="18"/>
      <c r="S577" s="199"/>
      <c r="T577" s="186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</row>
    <row r="578" spans="11:32" ht="12.75">
      <c r="K578" s="10"/>
      <c r="L578" s="10"/>
      <c r="M578" s="10"/>
      <c r="N578" s="10"/>
      <c r="O578" s="18"/>
      <c r="P578" s="18"/>
      <c r="Q578" s="22"/>
      <c r="R578" s="18"/>
      <c r="S578" s="199"/>
      <c r="T578" s="186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</row>
    <row r="579" spans="11:32" ht="12.75">
      <c r="K579" s="10"/>
      <c r="L579" s="10"/>
      <c r="M579" s="10"/>
      <c r="N579" s="10"/>
      <c r="O579" s="18"/>
      <c r="P579" s="18"/>
      <c r="Q579" s="22"/>
      <c r="R579" s="18"/>
      <c r="S579" s="199"/>
      <c r="T579" s="186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</row>
    <row r="580" spans="11:32" ht="12.75">
      <c r="K580" s="10"/>
      <c r="L580" s="10"/>
      <c r="M580" s="10"/>
      <c r="N580" s="10"/>
      <c r="O580" s="18"/>
      <c r="P580" s="18"/>
      <c r="Q580" s="22"/>
      <c r="R580" s="18"/>
      <c r="S580" s="199"/>
      <c r="T580" s="186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</row>
    <row r="581" spans="11:32" ht="12.75">
      <c r="K581" s="10"/>
      <c r="L581" s="10"/>
      <c r="M581" s="10"/>
      <c r="N581" s="10"/>
      <c r="O581" s="18"/>
      <c r="P581" s="18"/>
      <c r="Q581" s="22"/>
      <c r="R581" s="18"/>
      <c r="S581" s="199"/>
      <c r="T581" s="186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</row>
    <row r="582" spans="11:32" ht="12.75">
      <c r="K582" s="10"/>
      <c r="L582" s="10"/>
      <c r="M582" s="10"/>
      <c r="N582" s="10"/>
      <c r="O582" s="18"/>
      <c r="P582" s="18"/>
      <c r="Q582" s="22"/>
      <c r="R582" s="18"/>
      <c r="S582" s="199"/>
      <c r="T582" s="186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</row>
    <row r="583" spans="11:32" ht="12.75">
      <c r="K583" s="10"/>
      <c r="L583" s="10"/>
      <c r="M583" s="10"/>
      <c r="N583" s="10"/>
      <c r="O583" s="18"/>
      <c r="P583" s="18"/>
      <c r="Q583" s="22"/>
      <c r="R583" s="18"/>
      <c r="S583" s="199"/>
      <c r="T583" s="186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</row>
    <row r="584" spans="11:32" ht="12.75">
      <c r="K584" s="10"/>
      <c r="L584" s="10"/>
      <c r="M584" s="10"/>
      <c r="N584" s="10"/>
      <c r="O584" s="18"/>
      <c r="P584" s="18"/>
      <c r="Q584" s="22"/>
      <c r="R584" s="18"/>
      <c r="S584" s="199"/>
      <c r="T584" s="186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</row>
    <row r="585" spans="11:32" ht="12.75">
      <c r="K585" s="10"/>
      <c r="L585" s="10"/>
      <c r="M585" s="10"/>
      <c r="N585" s="10"/>
      <c r="O585" s="18"/>
      <c r="P585" s="18"/>
      <c r="Q585" s="22"/>
      <c r="R585" s="18"/>
      <c r="S585" s="199"/>
      <c r="T585" s="186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</row>
    <row r="586" spans="11:32" ht="12.75">
      <c r="K586" s="10"/>
      <c r="L586" s="10"/>
      <c r="M586" s="10"/>
      <c r="N586" s="10"/>
      <c r="O586" s="18"/>
      <c r="P586" s="18"/>
      <c r="Q586" s="22"/>
      <c r="R586" s="18"/>
      <c r="S586" s="199"/>
      <c r="T586" s="186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</row>
    <row r="587" spans="11:32" ht="12.75">
      <c r="K587" s="10"/>
      <c r="L587" s="10"/>
      <c r="M587" s="10"/>
      <c r="N587" s="10"/>
      <c r="O587" s="18"/>
      <c r="P587" s="18"/>
      <c r="Q587" s="22"/>
      <c r="R587" s="18"/>
      <c r="S587" s="199"/>
      <c r="T587" s="186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</row>
    <row r="588" spans="11:32" ht="12.75">
      <c r="K588" s="10"/>
      <c r="L588" s="10"/>
      <c r="M588" s="10"/>
      <c r="N588" s="10"/>
      <c r="O588" s="18"/>
      <c r="P588" s="18"/>
      <c r="Q588" s="22"/>
      <c r="R588" s="18"/>
      <c r="S588" s="199"/>
      <c r="T588" s="186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</row>
    <row r="589" spans="11:32" ht="12.75">
      <c r="K589" s="10"/>
      <c r="L589" s="10"/>
      <c r="M589" s="10"/>
      <c r="N589" s="10"/>
      <c r="O589" s="18"/>
      <c r="P589" s="18"/>
      <c r="Q589" s="22"/>
      <c r="R589" s="18"/>
      <c r="S589" s="199"/>
      <c r="T589" s="186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</row>
    <row r="590" spans="11:32" ht="12.75">
      <c r="K590" s="10"/>
      <c r="L590" s="10"/>
      <c r="M590" s="10"/>
      <c r="N590" s="10"/>
      <c r="O590" s="18"/>
      <c r="P590" s="18"/>
      <c r="Q590" s="22"/>
      <c r="R590" s="18"/>
      <c r="S590" s="199"/>
      <c r="T590" s="186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</row>
    <row r="591" spans="11:32" ht="12.75">
      <c r="K591" s="10"/>
      <c r="L591" s="10"/>
      <c r="M591" s="10"/>
      <c r="N591" s="10"/>
      <c r="O591" s="18"/>
      <c r="P591" s="18"/>
      <c r="Q591" s="22"/>
      <c r="R591" s="18"/>
      <c r="S591" s="199"/>
      <c r="T591" s="186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</row>
    <row r="592" spans="11:32" ht="12.75">
      <c r="K592" s="10"/>
      <c r="L592" s="10"/>
      <c r="M592" s="10"/>
      <c r="N592" s="10"/>
      <c r="O592" s="18"/>
      <c r="P592" s="18"/>
      <c r="Q592" s="22"/>
      <c r="R592" s="18"/>
      <c r="S592" s="199"/>
      <c r="T592" s="186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</row>
    <row r="593" spans="11:32" ht="12.75">
      <c r="K593" s="10"/>
      <c r="L593" s="10"/>
      <c r="M593" s="10"/>
      <c r="N593" s="10"/>
      <c r="O593" s="18"/>
      <c r="P593" s="18"/>
      <c r="Q593" s="22"/>
      <c r="R593" s="18"/>
      <c r="S593" s="199"/>
      <c r="T593" s="186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</row>
    <row r="594" spans="11:32" ht="12.75">
      <c r="K594" s="10"/>
      <c r="L594" s="10"/>
      <c r="M594" s="10"/>
      <c r="N594" s="10"/>
      <c r="O594" s="18"/>
      <c r="P594" s="18"/>
      <c r="Q594" s="22"/>
      <c r="R594" s="18"/>
      <c r="S594" s="199"/>
      <c r="T594" s="186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</row>
    <row r="595" spans="11:32" ht="12.75">
      <c r="K595" s="10"/>
      <c r="L595" s="10"/>
      <c r="M595" s="10"/>
      <c r="N595" s="10"/>
      <c r="O595" s="18"/>
      <c r="P595" s="18"/>
      <c r="Q595" s="22"/>
      <c r="R595" s="18"/>
      <c r="S595" s="199"/>
      <c r="T595" s="186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</row>
    <row r="596" spans="11:32" ht="12.75">
      <c r="K596" s="10"/>
      <c r="L596" s="10"/>
      <c r="M596" s="10"/>
      <c r="N596" s="10"/>
      <c r="O596" s="18"/>
      <c r="P596" s="18"/>
      <c r="Q596" s="22"/>
      <c r="R596" s="18"/>
      <c r="S596" s="199"/>
      <c r="T596" s="186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</row>
    <row r="597" spans="11:32" ht="12.75">
      <c r="K597" s="10"/>
      <c r="L597" s="10"/>
      <c r="M597" s="10"/>
      <c r="N597" s="10"/>
      <c r="O597" s="18"/>
      <c r="P597" s="18"/>
      <c r="Q597" s="22"/>
      <c r="R597" s="18"/>
      <c r="S597" s="199"/>
      <c r="T597" s="186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</row>
    <row r="598" spans="11:32" ht="12.75">
      <c r="K598" s="10"/>
      <c r="L598" s="10"/>
      <c r="M598" s="10"/>
      <c r="N598" s="10"/>
      <c r="O598" s="18"/>
      <c r="P598" s="18"/>
      <c r="Q598" s="22"/>
      <c r="R598" s="18"/>
      <c r="S598" s="199"/>
      <c r="T598" s="186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</row>
    <row r="599" spans="11:32" ht="12.75">
      <c r="K599" s="10"/>
      <c r="L599" s="10"/>
      <c r="M599" s="10"/>
      <c r="N599" s="10"/>
      <c r="O599" s="18"/>
      <c r="P599" s="18"/>
      <c r="Q599" s="22"/>
      <c r="R599" s="18"/>
      <c r="S599" s="199"/>
      <c r="T599" s="186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</row>
    <row r="600" spans="11:32" ht="12.75">
      <c r="K600" s="10"/>
      <c r="L600" s="10"/>
      <c r="M600" s="10"/>
      <c r="N600" s="10"/>
      <c r="O600" s="18"/>
      <c r="P600" s="18"/>
      <c r="Q600" s="22"/>
      <c r="R600" s="18"/>
      <c r="S600" s="199"/>
      <c r="T600" s="186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</row>
    <row r="601" spans="11:32" ht="12.75">
      <c r="K601" s="10"/>
      <c r="L601" s="10"/>
      <c r="M601" s="10"/>
      <c r="N601" s="10"/>
      <c r="O601" s="18"/>
      <c r="P601" s="18"/>
      <c r="Q601" s="22"/>
      <c r="R601" s="18"/>
      <c r="S601" s="199"/>
      <c r="T601" s="186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</row>
    <row r="602" spans="11:32" ht="12.75">
      <c r="K602" s="10"/>
      <c r="L602" s="10"/>
      <c r="M602" s="10"/>
      <c r="N602" s="10"/>
      <c r="O602" s="18"/>
      <c r="P602" s="18"/>
      <c r="Q602" s="22"/>
      <c r="R602" s="18"/>
      <c r="S602" s="199"/>
      <c r="T602" s="186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</row>
    <row r="603" spans="11:32" ht="12.75">
      <c r="K603" s="10"/>
      <c r="L603" s="10"/>
      <c r="M603" s="10"/>
      <c r="N603" s="10"/>
      <c r="O603" s="18"/>
      <c r="P603" s="18"/>
      <c r="Q603" s="22"/>
      <c r="R603" s="18"/>
      <c r="S603" s="199"/>
      <c r="T603" s="186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</row>
    <row r="604" spans="11:32" ht="12.75">
      <c r="K604" s="10"/>
      <c r="L604" s="10"/>
      <c r="M604" s="10"/>
      <c r="N604" s="10"/>
      <c r="O604" s="18"/>
      <c r="P604" s="18"/>
      <c r="Q604" s="22"/>
      <c r="R604" s="18"/>
      <c r="S604" s="199"/>
      <c r="T604" s="186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</row>
    <row r="605" spans="11:32" ht="12.75">
      <c r="K605" s="10"/>
      <c r="L605" s="10"/>
      <c r="M605" s="10"/>
      <c r="N605" s="10"/>
      <c r="O605" s="18"/>
      <c r="P605" s="18"/>
      <c r="Q605" s="22"/>
      <c r="R605" s="18"/>
      <c r="S605" s="199"/>
      <c r="T605" s="186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</row>
    <row r="606" spans="11:32" ht="12.75">
      <c r="K606" s="10"/>
      <c r="L606" s="10"/>
      <c r="M606" s="10"/>
      <c r="N606" s="10"/>
      <c r="O606" s="18"/>
      <c r="P606" s="18"/>
      <c r="Q606" s="22"/>
      <c r="R606" s="18"/>
      <c r="S606" s="199"/>
      <c r="T606" s="186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</row>
    <row r="607" spans="11:32" ht="12.75">
      <c r="K607" s="10"/>
      <c r="L607" s="10"/>
      <c r="M607" s="10"/>
      <c r="N607" s="10"/>
      <c r="O607" s="18"/>
      <c r="P607" s="18"/>
      <c r="Q607" s="22"/>
      <c r="R607" s="18"/>
      <c r="S607" s="199"/>
      <c r="T607" s="186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</row>
    <row r="608" spans="11:32" ht="12.75">
      <c r="K608" s="10"/>
      <c r="L608" s="10"/>
      <c r="M608" s="10"/>
      <c r="N608" s="10"/>
      <c r="O608" s="18"/>
      <c r="P608" s="18"/>
      <c r="Q608" s="22"/>
      <c r="R608" s="18"/>
      <c r="S608" s="199"/>
      <c r="T608" s="186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</row>
    <row r="609" spans="11:32" ht="12.75">
      <c r="K609" s="10"/>
      <c r="L609" s="10"/>
      <c r="M609" s="10"/>
      <c r="N609" s="10"/>
      <c r="O609" s="18"/>
      <c r="P609" s="18"/>
      <c r="Q609" s="22"/>
      <c r="R609" s="18"/>
      <c r="S609" s="199"/>
      <c r="T609" s="186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</row>
    <row r="610" spans="11:32" ht="12.75">
      <c r="K610" s="10"/>
      <c r="L610" s="10"/>
      <c r="M610" s="10"/>
      <c r="N610" s="10"/>
      <c r="O610" s="18"/>
      <c r="P610" s="18"/>
      <c r="Q610" s="22"/>
      <c r="R610" s="18"/>
      <c r="S610" s="199"/>
      <c r="T610" s="186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</row>
    <row r="611" spans="11:32" ht="12.75">
      <c r="K611" s="10"/>
      <c r="L611" s="10"/>
      <c r="M611" s="10"/>
      <c r="N611" s="10"/>
      <c r="O611" s="18"/>
      <c r="P611" s="18"/>
      <c r="Q611" s="22"/>
      <c r="R611" s="18"/>
      <c r="S611" s="199"/>
      <c r="T611" s="186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</row>
    <row r="612" spans="11:32" ht="12.75">
      <c r="K612" s="10"/>
      <c r="L612" s="10"/>
      <c r="M612" s="10"/>
      <c r="N612" s="10"/>
      <c r="O612" s="18"/>
      <c r="P612" s="18"/>
      <c r="Q612" s="22"/>
      <c r="R612" s="18"/>
      <c r="S612" s="199"/>
      <c r="T612" s="186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</row>
    <row r="613" spans="11:32" ht="12.75">
      <c r="K613" s="10"/>
      <c r="L613" s="10"/>
      <c r="M613" s="10"/>
      <c r="N613" s="10"/>
      <c r="O613" s="18"/>
      <c r="P613" s="18"/>
      <c r="Q613" s="22"/>
      <c r="R613" s="18"/>
      <c r="S613" s="199"/>
      <c r="T613" s="186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</row>
    <row r="614" spans="11:32" ht="12.75">
      <c r="K614" s="10"/>
      <c r="L614" s="10"/>
      <c r="M614" s="10"/>
      <c r="N614" s="10"/>
      <c r="O614" s="18"/>
      <c r="P614" s="18"/>
      <c r="Q614" s="22"/>
      <c r="R614" s="18"/>
      <c r="S614" s="199"/>
      <c r="T614" s="186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</row>
    <row r="615" spans="11:32" ht="12.75">
      <c r="K615" s="10"/>
      <c r="L615" s="10"/>
      <c r="M615" s="10"/>
      <c r="N615" s="10"/>
      <c r="O615" s="18"/>
      <c r="P615" s="18"/>
      <c r="Q615" s="22"/>
      <c r="R615" s="18"/>
      <c r="S615" s="199"/>
      <c r="T615" s="186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</row>
    <row r="616" spans="11:32" ht="12.75">
      <c r="K616" s="10"/>
      <c r="L616" s="10"/>
      <c r="M616" s="10"/>
      <c r="N616" s="10"/>
      <c r="O616" s="18"/>
      <c r="P616" s="18"/>
      <c r="Q616" s="22"/>
      <c r="R616" s="18"/>
      <c r="S616" s="199"/>
      <c r="T616" s="186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</row>
    <row r="617" spans="11:32" ht="12.75">
      <c r="K617" s="10"/>
      <c r="L617" s="10"/>
      <c r="M617" s="10"/>
      <c r="N617" s="10"/>
      <c r="O617" s="18"/>
      <c r="P617" s="18"/>
      <c r="Q617" s="22"/>
      <c r="R617" s="18"/>
      <c r="S617" s="199"/>
      <c r="T617" s="186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</row>
    <row r="618" spans="11:32" ht="12.75">
      <c r="K618" s="10"/>
      <c r="L618" s="10"/>
      <c r="M618" s="10"/>
      <c r="N618" s="10"/>
      <c r="O618" s="18"/>
      <c r="P618" s="18"/>
      <c r="Q618" s="22"/>
      <c r="R618" s="18"/>
      <c r="S618" s="199"/>
      <c r="T618" s="186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</row>
    <row r="619" spans="11:32" ht="12.75">
      <c r="K619" s="10"/>
      <c r="L619" s="10"/>
      <c r="M619" s="10"/>
      <c r="N619" s="10"/>
      <c r="O619" s="18"/>
      <c r="P619" s="18"/>
      <c r="Q619" s="22"/>
      <c r="R619" s="18"/>
      <c r="S619" s="199"/>
      <c r="T619" s="186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</row>
    <row r="620" spans="11:32" ht="12.75">
      <c r="K620" s="10"/>
      <c r="L620" s="10"/>
      <c r="M620" s="10"/>
      <c r="N620" s="10"/>
      <c r="O620" s="18"/>
      <c r="P620" s="18"/>
      <c r="Q620" s="22"/>
      <c r="R620" s="18"/>
      <c r="S620" s="199"/>
      <c r="T620" s="186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</row>
    <row r="621" spans="11:32" ht="12.75">
      <c r="K621" s="10"/>
      <c r="L621" s="10"/>
      <c r="M621" s="10"/>
      <c r="N621" s="10"/>
      <c r="O621" s="18"/>
      <c r="P621" s="18"/>
      <c r="Q621" s="22"/>
      <c r="R621" s="18"/>
      <c r="S621" s="199"/>
      <c r="T621" s="186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</row>
    <row r="622" spans="11:32" ht="12.75">
      <c r="K622" s="10"/>
      <c r="L622" s="10"/>
      <c r="M622" s="10"/>
      <c r="N622" s="10"/>
      <c r="O622" s="18"/>
      <c r="P622" s="18"/>
      <c r="Q622" s="22"/>
      <c r="R622" s="18"/>
      <c r="S622" s="199"/>
      <c r="T622" s="186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</row>
    <row r="623" spans="11:32" ht="12.75">
      <c r="K623" s="10"/>
      <c r="L623" s="10"/>
      <c r="M623" s="10"/>
      <c r="N623" s="10"/>
      <c r="O623" s="18"/>
      <c r="P623" s="18"/>
      <c r="Q623" s="22"/>
      <c r="R623" s="18"/>
      <c r="S623" s="199"/>
      <c r="T623" s="186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</row>
    <row r="624" spans="11:32" ht="12.75">
      <c r="K624" s="10"/>
      <c r="L624" s="10"/>
      <c r="M624" s="10"/>
      <c r="N624" s="10"/>
      <c r="O624" s="18"/>
      <c r="P624" s="18"/>
      <c r="Q624" s="22"/>
      <c r="R624" s="18"/>
      <c r="S624" s="199"/>
      <c r="T624" s="186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</row>
    <row r="625" spans="11:32" ht="12.75">
      <c r="K625" s="10"/>
      <c r="L625" s="10"/>
      <c r="M625" s="10"/>
      <c r="N625" s="10"/>
      <c r="O625" s="18"/>
      <c r="P625" s="18"/>
      <c r="Q625" s="22"/>
      <c r="R625" s="18"/>
      <c r="S625" s="199"/>
      <c r="T625" s="186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</row>
    <row r="626" spans="11:32" ht="12.75">
      <c r="K626" s="10"/>
      <c r="L626" s="10"/>
      <c r="M626" s="10"/>
      <c r="N626" s="10"/>
      <c r="O626" s="18"/>
      <c r="P626" s="18"/>
      <c r="Q626" s="22"/>
      <c r="R626" s="18"/>
      <c r="S626" s="199"/>
      <c r="T626" s="186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</row>
    <row r="627" spans="11:32" ht="12.75">
      <c r="K627" s="10"/>
      <c r="L627" s="10"/>
      <c r="M627" s="10"/>
      <c r="N627" s="10"/>
      <c r="O627" s="18"/>
      <c r="P627" s="18"/>
      <c r="Q627" s="22"/>
      <c r="R627" s="18"/>
      <c r="S627" s="199"/>
      <c r="T627" s="186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</row>
    <row r="628" spans="11:32" ht="12.75">
      <c r="K628" s="10"/>
      <c r="L628" s="10"/>
      <c r="M628" s="10"/>
      <c r="N628" s="10"/>
      <c r="O628" s="18"/>
      <c r="P628" s="18"/>
      <c r="Q628" s="22"/>
      <c r="R628" s="18"/>
      <c r="S628" s="199"/>
      <c r="T628" s="186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</row>
    <row r="629" spans="11:32" ht="12.75">
      <c r="K629" s="10"/>
      <c r="L629" s="10"/>
      <c r="M629" s="10"/>
      <c r="N629" s="10"/>
      <c r="O629" s="18"/>
      <c r="P629" s="18"/>
      <c r="Q629" s="22"/>
      <c r="R629" s="18"/>
      <c r="S629" s="199"/>
      <c r="T629" s="186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</row>
    <row r="630" spans="11:32" ht="12.75">
      <c r="K630" s="10"/>
      <c r="L630" s="10"/>
      <c r="M630" s="10"/>
      <c r="N630" s="10"/>
      <c r="O630" s="18"/>
      <c r="P630" s="18"/>
      <c r="Q630" s="22"/>
      <c r="R630" s="18"/>
      <c r="S630" s="199"/>
      <c r="T630" s="186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</row>
    <row r="631" spans="11:32" ht="12.75">
      <c r="K631" s="10"/>
      <c r="L631" s="10"/>
      <c r="M631" s="10"/>
      <c r="N631" s="10"/>
      <c r="O631" s="18"/>
      <c r="P631" s="18"/>
      <c r="Q631" s="22"/>
      <c r="R631" s="18"/>
      <c r="S631" s="199"/>
      <c r="T631" s="186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</row>
    <row r="632" spans="11:32" ht="12.75">
      <c r="K632" s="10"/>
      <c r="L632" s="10"/>
      <c r="M632" s="10"/>
      <c r="N632" s="10"/>
      <c r="O632" s="18"/>
      <c r="P632" s="18"/>
      <c r="Q632" s="22"/>
      <c r="R632" s="18"/>
      <c r="S632" s="199"/>
      <c r="T632" s="186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</row>
    <row r="633" spans="11:32" ht="12.75">
      <c r="K633" s="10"/>
      <c r="L633" s="10"/>
      <c r="M633" s="10"/>
      <c r="N633" s="10"/>
      <c r="O633" s="18"/>
      <c r="P633" s="18"/>
      <c r="Q633" s="22"/>
      <c r="R633" s="18"/>
      <c r="S633" s="199"/>
      <c r="T633" s="186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</row>
    <row r="634" spans="11:32" ht="12.75">
      <c r="K634" s="10"/>
      <c r="L634" s="10"/>
      <c r="M634" s="10"/>
      <c r="N634" s="10"/>
      <c r="O634" s="18"/>
      <c r="P634" s="18"/>
      <c r="Q634" s="22"/>
      <c r="R634" s="18"/>
      <c r="S634" s="199"/>
      <c r="T634" s="186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</row>
    <row r="635" spans="11:32" ht="12.75">
      <c r="K635" s="10"/>
      <c r="L635" s="10"/>
      <c r="M635" s="10"/>
      <c r="N635" s="10"/>
      <c r="O635" s="18"/>
      <c r="P635" s="18"/>
      <c r="Q635" s="22"/>
      <c r="R635" s="18"/>
      <c r="S635" s="199"/>
      <c r="T635" s="186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</row>
    <row r="636" spans="11:32" ht="12.75">
      <c r="K636" s="10"/>
      <c r="L636" s="10"/>
      <c r="M636" s="10"/>
      <c r="N636" s="10"/>
      <c r="O636" s="18"/>
      <c r="P636" s="18"/>
      <c r="Q636" s="22"/>
      <c r="R636" s="18"/>
      <c r="S636" s="199"/>
      <c r="T636" s="186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</row>
    <row r="637" spans="11:32" ht="12.75">
      <c r="K637" s="10"/>
      <c r="L637" s="10"/>
      <c r="M637" s="10"/>
      <c r="N637" s="10"/>
      <c r="O637" s="18"/>
      <c r="P637" s="18"/>
      <c r="Q637" s="22"/>
      <c r="R637" s="18"/>
      <c r="S637" s="199"/>
      <c r="T637" s="186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</row>
    <row r="638" spans="11:32" ht="12.75">
      <c r="K638" s="10"/>
      <c r="L638" s="10"/>
      <c r="M638" s="10"/>
      <c r="N638" s="10"/>
      <c r="O638" s="18"/>
      <c r="P638" s="18"/>
      <c r="Q638" s="22"/>
      <c r="R638" s="18"/>
      <c r="S638" s="199"/>
      <c r="T638" s="186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</row>
    <row r="639" spans="11:32" ht="12.75">
      <c r="K639" s="10"/>
      <c r="L639" s="10"/>
      <c r="M639" s="10"/>
      <c r="N639" s="10"/>
      <c r="O639" s="18"/>
      <c r="P639" s="18"/>
      <c r="Q639" s="22"/>
      <c r="R639" s="18"/>
      <c r="S639" s="199"/>
      <c r="T639" s="186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</row>
    <row r="640" spans="11:32" ht="12.75">
      <c r="K640" s="10"/>
      <c r="L640" s="10"/>
      <c r="M640" s="10"/>
      <c r="N640" s="10"/>
      <c r="O640" s="18"/>
      <c r="P640" s="18"/>
      <c r="Q640" s="22"/>
      <c r="R640" s="18"/>
      <c r="S640" s="199"/>
      <c r="T640" s="186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</row>
    <row r="641" spans="11:32" ht="12.75">
      <c r="K641" s="10"/>
      <c r="L641" s="10"/>
      <c r="M641" s="10"/>
      <c r="N641" s="10"/>
      <c r="O641" s="18"/>
      <c r="P641" s="18"/>
      <c r="Q641" s="22"/>
      <c r="R641" s="18"/>
      <c r="S641" s="199"/>
      <c r="T641" s="186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</row>
    <row r="642" spans="11:32" ht="12.75">
      <c r="K642" s="10"/>
      <c r="L642" s="10"/>
      <c r="M642" s="10"/>
      <c r="N642" s="10"/>
      <c r="O642" s="18"/>
      <c r="P642" s="18"/>
      <c r="Q642" s="22"/>
      <c r="R642" s="18"/>
      <c r="S642" s="199"/>
      <c r="T642" s="186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</row>
    <row r="643" spans="11:32" ht="12.75">
      <c r="K643" s="10"/>
      <c r="L643" s="10"/>
      <c r="M643" s="10"/>
      <c r="N643" s="10"/>
      <c r="O643" s="18"/>
      <c r="P643" s="18"/>
      <c r="Q643" s="22"/>
      <c r="R643" s="18"/>
      <c r="S643" s="199"/>
      <c r="T643" s="186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</row>
    <row r="644" spans="11:32" ht="12.75">
      <c r="K644" s="10"/>
      <c r="L644" s="10"/>
      <c r="M644" s="10"/>
      <c r="N644" s="10"/>
      <c r="O644" s="18"/>
      <c r="P644" s="18"/>
      <c r="Q644" s="22"/>
      <c r="R644" s="18"/>
      <c r="S644" s="199"/>
      <c r="T644" s="186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</row>
    <row r="645" spans="11:32" ht="12.75">
      <c r="K645" s="10"/>
      <c r="L645" s="10"/>
      <c r="M645" s="10"/>
      <c r="N645" s="10"/>
      <c r="O645" s="18"/>
      <c r="P645" s="18"/>
      <c r="Q645" s="22"/>
      <c r="R645" s="18"/>
      <c r="S645" s="199"/>
      <c r="T645" s="186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</row>
    <row r="646" spans="11:32" ht="12.75">
      <c r="K646" s="10"/>
      <c r="L646" s="10"/>
      <c r="M646" s="10"/>
      <c r="N646" s="10"/>
      <c r="O646" s="18"/>
      <c r="P646" s="18"/>
      <c r="Q646" s="22"/>
      <c r="R646" s="18"/>
      <c r="S646" s="199"/>
      <c r="T646" s="186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</row>
    <row r="647" spans="11:32" ht="12.75">
      <c r="K647" s="10"/>
      <c r="L647" s="10"/>
      <c r="M647" s="10"/>
      <c r="N647" s="10"/>
      <c r="O647" s="18"/>
      <c r="P647" s="18"/>
      <c r="Q647" s="22"/>
      <c r="R647" s="18"/>
      <c r="S647" s="199"/>
      <c r="T647" s="186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</row>
    <row r="648" spans="11:32" ht="12.75">
      <c r="K648" s="10"/>
      <c r="L648" s="10"/>
      <c r="M648" s="10"/>
      <c r="N648" s="10"/>
      <c r="O648" s="18"/>
      <c r="P648" s="18"/>
      <c r="Q648" s="22"/>
      <c r="R648" s="18"/>
      <c r="S648" s="199"/>
      <c r="T648" s="186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</row>
    <row r="649" spans="11:32" ht="12.75">
      <c r="K649" s="10"/>
      <c r="L649" s="10"/>
      <c r="M649" s="10"/>
      <c r="N649" s="10"/>
      <c r="O649" s="18"/>
      <c r="P649" s="18"/>
      <c r="Q649" s="22"/>
      <c r="R649" s="18"/>
      <c r="S649" s="199"/>
      <c r="T649" s="186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</row>
    <row r="650" spans="11:32" ht="12.75">
      <c r="K650" s="10"/>
      <c r="L650" s="10"/>
      <c r="M650" s="10"/>
      <c r="N650" s="10"/>
      <c r="O650" s="18"/>
      <c r="P650" s="18"/>
      <c r="Q650" s="22"/>
      <c r="R650" s="18"/>
      <c r="S650" s="199"/>
      <c r="T650" s="186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</row>
    <row r="651" spans="11:32" ht="12.75">
      <c r="K651" s="10"/>
      <c r="L651" s="10"/>
      <c r="M651" s="10"/>
      <c r="N651" s="10"/>
      <c r="O651" s="18"/>
      <c r="P651" s="18"/>
      <c r="Q651" s="22"/>
      <c r="R651" s="18"/>
      <c r="S651" s="199"/>
      <c r="T651" s="186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</row>
    <row r="652" spans="11:32" ht="12.75">
      <c r="K652" s="10"/>
      <c r="L652" s="10"/>
      <c r="M652" s="10"/>
      <c r="N652" s="10"/>
      <c r="O652" s="18"/>
      <c r="P652" s="18"/>
      <c r="Q652" s="22"/>
      <c r="R652" s="18"/>
      <c r="S652" s="199"/>
      <c r="T652" s="186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</row>
    <row r="653" spans="11:32" ht="12.75">
      <c r="K653" s="10"/>
      <c r="L653" s="10"/>
      <c r="M653" s="10"/>
      <c r="N653" s="10"/>
      <c r="O653" s="18"/>
      <c r="P653" s="18"/>
      <c r="Q653" s="22"/>
      <c r="R653" s="18"/>
      <c r="S653" s="199"/>
      <c r="T653" s="186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</row>
    <row r="654" spans="11:32" ht="12.75">
      <c r="K654" s="10"/>
      <c r="L654" s="10"/>
      <c r="M654" s="10"/>
      <c r="N654" s="10"/>
      <c r="O654" s="18"/>
      <c r="P654" s="18"/>
      <c r="Q654" s="22"/>
      <c r="R654" s="18"/>
      <c r="S654" s="199"/>
      <c r="T654" s="186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</row>
    <row r="655" spans="11:32" ht="12.75">
      <c r="K655" s="10"/>
      <c r="L655" s="10"/>
      <c r="M655" s="10"/>
      <c r="N655" s="10"/>
      <c r="O655" s="18"/>
      <c r="P655" s="18"/>
      <c r="Q655" s="22"/>
      <c r="R655" s="18"/>
      <c r="S655" s="199"/>
      <c r="T655" s="186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</row>
    <row r="656" spans="11:32" ht="12.75">
      <c r="K656" s="10"/>
      <c r="L656" s="10"/>
      <c r="M656" s="10"/>
      <c r="N656" s="10"/>
      <c r="O656" s="18"/>
      <c r="P656" s="18"/>
      <c r="Q656" s="22"/>
      <c r="R656" s="18"/>
      <c r="S656" s="199"/>
      <c r="T656" s="186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</row>
    <row r="657" spans="11:32" ht="12.75">
      <c r="K657" s="10"/>
      <c r="L657" s="10"/>
      <c r="M657" s="10"/>
      <c r="N657" s="10"/>
      <c r="O657" s="18"/>
      <c r="P657" s="18"/>
      <c r="Q657" s="22"/>
      <c r="R657" s="18"/>
      <c r="S657" s="199"/>
      <c r="T657" s="186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</row>
    <row r="658" spans="11:32" ht="12.75">
      <c r="K658" s="10"/>
      <c r="L658" s="10"/>
      <c r="M658" s="10"/>
      <c r="N658" s="10"/>
      <c r="O658" s="18"/>
      <c r="P658" s="18"/>
      <c r="Q658" s="22"/>
      <c r="R658" s="18"/>
      <c r="S658" s="199"/>
      <c r="T658" s="186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</row>
    <row r="659" spans="11:32" ht="12.75">
      <c r="K659" s="10"/>
      <c r="L659" s="10"/>
      <c r="M659" s="10"/>
      <c r="N659" s="10"/>
      <c r="O659" s="18"/>
      <c r="P659" s="18"/>
      <c r="Q659" s="22"/>
      <c r="R659" s="18"/>
      <c r="S659" s="199"/>
      <c r="T659" s="186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</row>
    <row r="660" spans="11:32" ht="12.75">
      <c r="K660" s="10"/>
      <c r="L660" s="10"/>
      <c r="M660" s="10"/>
      <c r="N660" s="10"/>
      <c r="O660" s="18"/>
      <c r="P660" s="18"/>
      <c r="Q660" s="22"/>
      <c r="R660" s="18"/>
      <c r="S660" s="199"/>
      <c r="T660" s="186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</row>
    <row r="661" spans="11:32" ht="12.75">
      <c r="K661" s="10"/>
      <c r="L661" s="10"/>
      <c r="M661" s="10"/>
      <c r="N661" s="10"/>
      <c r="O661" s="18"/>
      <c r="P661" s="18"/>
      <c r="Q661" s="22"/>
      <c r="R661" s="18"/>
      <c r="S661" s="199"/>
      <c r="T661" s="186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</row>
    <row r="662" spans="11:32" ht="12.75">
      <c r="K662" s="10"/>
      <c r="L662" s="10"/>
      <c r="M662" s="10"/>
      <c r="N662" s="10"/>
      <c r="O662" s="18"/>
      <c r="P662" s="18"/>
      <c r="Q662" s="22"/>
      <c r="R662" s="18"/>
      <c r="S662" s="199"/>
      <c r="T662" s="186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</row>
    <row r="663" spans="11:32" ht="12.75">
      <c r="K663" s="10"/>
      <c r="L663" s="10"/>
      <c r="M663" s="10"/>
      <c r="N663" s="10"/>
      <c r="O663" s="18"/>
      <c r="P663" s="18"/>
      <c r="Q663" s="22"/>
      <c r="R663" s="18"/>
      <c r="S663" s="199"/>
      <c r="T663" s="186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</row>
    <row r="664" spans="11:32" ht="12.75">
      <c r="K664" s="10"/>
      <c r="L664" s="10"/>
      <c r="M664" s="10"/>
      <c r="N664" s="10"/>
      <c r="O664" s="18"/>
      <c r="P664" s="18"/>
      <c r="Q664" s="22"/>
      <c r="R664" s="18"/>
      <c r="S664" s="199"/>
      <c r="T664" s="186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</row>
    <row r="665" spans="11:32" ht="12.75">
      <c r="K665" s="10"/>
      <c r="L665" s="10"/>
      <c r="M665" s="10"/>
      <c r="N665" s="10"/>
      <c r="O665" s="18"/>
      <c r="P665" s="18"/>
      <c r="Q665" s="22"/>
      <c r="R665" s="18"/>
      <c r="S665" s="199"/>
      <c r="T665" s="186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</row>
    <row r="666" spans="11:32" ht="12.75">
      <c r="K666" s="10"/>
      <c r="L666" s="10"/>
      <c r="M666" s="10"/>
      <c r="N666" s="10"/>
      <c r="O666" s="18"/>
      <c r="P666" s="18"/>
      <c r="Q666" s="22"/>
      <c r="R666" s="18"/>
      <c r="S666" s="199"/>
      <c r="T666" s="186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</row>
    <row r="667" spans="11:32" ht="12.75">
      <c r="K667" s="10"/>
      <c r="L667" s="10"/>
      <c r="M667" s="10"/>
      <c r="N667" s="10"/>
      <c r="O667" s="18"/>
      <c r="P667" s="18"/>
      <c r="Q667" s="22"/>
      <c r="R667" s="18"/>
      <c r="S667" s="199"/>
      <c r="T667" s="186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</row>
    <row r="668" spans="11:32" ht="12.75">
      <c r="K668" s="10"/>
      <c r="L668" s="10"/>
      <c r="M668" s="10"/>
      <c r="N668" s="10"/>
      <c r="O668" s="18"/>
      <c r="P668" s="18"/>
      <c r="Q668" s="22"/>
      <c r="R668" s="18"/>
      <c r="S668" s="199"/>
      <c r="T668" s="186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</row>
    <row r="669" spans="11:32" ht="12.75">
      <c r="K669" s="10"/>
      <c r="L669" s="10"/>
      <c r="M669" s="10"/>
      <c r="N669" s="10"/>
      <c r="O669" s="18"/>
      <c r="P669" s="18"/>
      <c r="Q669" s="22"/>
      <c r="R669" s="18"/>
      <c r="S669" s="199"/>
      <c r="T669" s="186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</row>
    <row r="670" spans="11:32" ht="12.75">
      <c r="K670" s="10"/>
      <c r="L670" s="10"/>
      <c r="M670" s="10"/>
      <c r="N670" s="10"/>
      <c r="O670" s="18"/>
      <c r="P670" s="18"/>
      <c r="Q670" s="22"/>
      <c r="R670" s="18"/>
      <c r="S670" s="199"/>
      <c r="T670" s="186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</row>
    <row r="671" spans="11:32" ht="12.75">
      <c r="K671" s="10"/>
      <c r="L671" s="10"/>
      <c r="M671" s="10"/>
      <c r="N671" s="10"/>
      <c r="O671" s="18"/>
      <c r="P671" s="18"/>
      <c r="Q671" s="22"/>
      <c r="R671" s="18"/>
      <c r="S671" s="199"/>
      <c r="T671" s="186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</row>
    <row r="672" spans="11:32" ht="12.75">
      <c r="K672" s="10"/>
      <c r="L672" s="10"/>
      <c r="M672" s="10"/>
      <c r="N672" s="10"/>
      <c r="O672" s="18"/>
      <c r="P672" s="18"/>
      <c r="Q672" s="22"/>
      <c r="R672" s="18"/>
      <c r="S672" s="199"/>
      <c r="T672" s="186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</row>
    <row r="673" spans="11:32" ht="12.75">
      <c r="K673" s="10"/>
      <c r="L673" s="10"/>
      <c r="M673" s="10"/>
      <c r="N673" s="10"/>
      <c r="O673" s="18"/>
      <c r="P673" s="18"/>
      <c r="Q673" s="22"/>
      <c r="R673" s="18"/>
      <c r="S673" s="199"/>
      <c r="T673" s="186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</row>
    <row r="674" spans="11:32" ht="12.75">
      <c r="K674" s="10"/>
      <c r="L674" s="10"/>
      <c r="M674" s="10"/>
      <c r="N674" s="10"/>
      <c r="O674" s="18"/>
      <c r="P674" s="18"/>
      <c r="Q674" s="22"/>
      <c r="R674" s="18"/>
      <c r="S674" s="199"/>
      <c r="T674" s="186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</row>
    <row r="675" spans="11:32" ht="12.75">
      <c r="K675" s="10"/>
      <c r="L675" s="10"/>
      <c r="M675" s="10"/>
      <c r="N675" s="10"/>
      <c r="O675" s="18"/>
      <c r="P675" s="18"/>
      <c r="Q675" s="22"/>
      <c r="R675" s="18"/>
      <c r="S675" s="199"/>
      <c r="T675" s="186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</row>
    <row r="676" spans="11:32" ht="12.75">
      <c r="K676" s="10"/>
      <c r="L676" s="10"/>
      <c r="M676" s="10"/>
      <c r="N676" s="10"/>
      <c r="O676" s="18"/>
      <c r="P676" s="18"/>
      <c r="Q676" s="22"/>
      <c r="R676" s="18"/>
      <c r="S676" s="199"/>
      <c r="T676" s="186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</row>
    <row r="677" spans="11:32" ht="12.75">
      <c r="K677" s="10"/>
      <c r="L677" s="10"/>
      <c r="M677" s="10"/>
      <c r="N677" s="10"/>
      <c r="O677" s="18"/>
      <c r="P677" s="18"/>
      <c r="Q677" s="22"/>
      <c r="R677" s="18"/>
      <c r="S677" s="199"/>
      <c r="T677" s="186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</row>
    <row r="678" spans="11:32" ht="12.75">
      <c r="K678" s="10"/>
      <c r="L678" s="10"/>
      <c r="M678" s="10"/>
      <c r="N678" s="10"/>
      <c r="O678" s="18"/>
      <c r="P678" s="18"/>
      <c r="Q678" s="22"/>
      <c r="R678" s="18"/>
      <c r="S678" s="199"/>
      <c r="T678" s="186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</row>
    <row r="679" spans="11:32" ht="12.75">
      <c r="K679" s="10"/>
      <c r="L679" s="10"/>
      <c r="M679" s="10"/>
      <c r="N679" s="10"/>
      <c r="O679" s="18"/>
      <c r="P679" s="18"/>
      <c r="Q679" s="22"/>
      <c r="R679" s="18"/>
      <c r="S679" s="199"/>
      <c r="T679" s="186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</row>
    <row r="680" spans="11:32" ht="12.75">
      <c r="K680" s="10"/>
      <c r="L680" s="10"/>
      <c r="M680" s="10"/>
      <c r="N680" s="10"/>
      <c r="O680" s="18"/>
      <c r="P680" s="18"/>
      <c r="Q680" s="22"/>
      <c r="R680" s="18"/>
      <c r="S680" s="199"/>
      <c r="T680" s="186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</row>
    <row r="681" spans="11:32" ht="12.75">
      <c r="K681" s="10"/>
      <c r="L681" s="10"/>
      <c r="M681" s="10"/>
      <c r="N681" s="10"/>
      <c r="O681" s="18"/>
      <c r="P681" s="18"/>
      <c r="Q681" s="22"/>
      <c r="R681" s="18"/>
      <c r="S681" s="199"/>
      <c r="T681" s="186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</row>
    <row r="682" spans="11:32" ht="12.75">
      <c r="K682" s="10"/>
      <c r="L682" s="10"/>
      <c r="M682" s="10"/>
      <c r="N682" s="10"/>
      <c r="O682" s="18"/>
      <c r="P682" s="18"/>
      <c r="Q682" s="22"/>
      <c r="R682" s="18"/>
      <c r="S682" s="199"/>
      <c r="T682" s="186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</row>
    <row r="683" spans="11:32" ht="12.75">
      <c r="K683" s="10"/>
      <c r="L683" s="10"/>
      <c r="M683" s="10"/>
      <c r="N683" s="10"/>
      <c r="O683" s="18"/>
      <c r="P683" s="18"/>
      <c r="Q683" s="22"/>
      <c r="R683" s="18"/>
      <c r="S683" s="199"/>
      <c r="T683" s="186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</row>
    <row r="684" spans="11:32" ht="12.75">
      <c r="K684" s="10"/>
      <c r="L684" s="10"/>
      <c r="M684" s="10"/>
      <c r="N684" s="10"/>
      <c r="O684" s="18"/>
      <c r="P684" s="18"/>
      <c r="Q684" s="22"/>
      <c r="R684" s="18"/>
      <c r="S684" s="199"/>
      <c r="T684" s="186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</row>
    <row r="685" spans="11:32" ht="12.75">
      <c r="K685" s="10"/>
      <c r="L685" s="10"/>
      <c r="M685" s="10"/>
      <c r="N685" s="10"/>
      <c r="O685" s="18"/>
      <c r="P685" s="18"/>
      <c r="Q685" s="22"/>
      <c r="R685" s="18"/>
      <c r="S685" s="199"/>
      <c r="T685" s="186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</row>
    <row r="686" spans="11:32" ht="12.75">
      <c r="K686" s="10"/>
      <c r="L686" s="10"/>
      <c r="M686" s="10"/>
      <c r="N686" s="10"/>
      <c r="O686" s="18"/>
      <c r="P686" s="18"/>
      <c r="Q686" s="22"/>
      <c r="R686" s="18"/>
      <c r="S686" s="199"/>
      <c r="T686" s="186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</row>
    <row r="687" spans="11:32" ht="12.75">
      <c r="K687" s="10"/>
      <c r="L687" s="10"/>
      <c r="M687" s="10"/>
      <c r="N687" s="10"/>
      <c r="O687" s="18"/>
      <c r="P687" s="18"/>
      <c r="Q687" s="22"/>
      <c r="R687" s="18"/>
      <c r="S687" s="199"/>
      <c r="T687" s="186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</row>
    <row r="688" spans="11:32" ht="12.75">
      <c r="K688" s="10"/>
      <c r="L688" s="10"/>
      <c r="M688" s="10"/>
      <c r="N688" s="10"/>
      <c r="O688" s="18"/>
      <c r="P688" s="18"/>
      <c r="Q688" s="22"/>
      <c r="R688" s="18"/>
      <c r="S688" s="199"/>
      <c r="T688" s="186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</row>
    <row r="689" spans="11:32" ht="12.75">
      <c r="K689" s="10"/>
      <c r="L689" s="10"/>
      <c r="M689" s="10"/>
      <c r="N689" s="10"/>
      <c r="O689" s="18"/>
      <c r="P689" s="18"/>
      <c r="Q689" s="22"/>
      <c r="R689" s="18"/>
      <c r="S689" s="199"/>
      <c r="T689" s="186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</row>
    <row r="690" spans="11:32" ht="12.75">
      <c r="K690" s="10"/>
      <c r="L690" s="10"/>
      <c r="M690" s="10"/>
      <c r="N690" s="10"/>
      <c r="O690" s="18"/>
      <c r="P690" s="18"/>
      <c r="Q690" s="22"/>
      <c r="R690" s="18"/>
      <c r="S690" s="199"/>
      <c r="T690" s="186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</row>
    <row r="691" spans="11:32" ht="12.75">
      <c r="K691" s="10"/>
      <c r="L691" s="10"/>
      <c r="M691" s="10"/>
      <c r="N691" s="10"/>
      <c r="O691" s="18"/>
      <c r="P691" s="18"/>
      <c r="Q691" s="22"/>
      <c r="R691" s="18"/>
      <c r="S691" s="199"/>
      <c r="T691" s="186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</row>
    <row r="692" spans="11:32" ht="12.75">
      <c r="K692" s="10"/>
      <c r="L692" s="10"/>
      <c r="M692" s="10"/>
      <c r="N692" s="10"/>
      <c r="O692" s="18"/>
      <c r="P692" s="18"/>
      <c r="Q692" s="22"/>
      <c r="R692" s="18"/>
      <c r="S692" s="199"/>
      <c r="T692" s="186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</row>
    <row r="693" spans="11:32" ht="12.75">
      <c r="K693" s="10"/>
      <c r="L693" s="10"/>
      <c r="M693" s="10"/>
      <c r="N693" s="10"/>
      <c r="O693" s="18"/>
      <c r="P693" s="18"/>
      <c r="Q693" s="22"/>
      <c r="R693" s="18"/>
      <c r="S693" s="199"/>
      <c r="T693" s="186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</row>
    <row r="694" spans="11:32" ht="12.75">
      <c r="K694" s="10"/>
      <c r="L694" s="10"/>
      <c r="M694" s="10"/>
      <c r="N694" s="10"/>
      <c r="O694" s="18"/>
      <c r="P694" s="18"/>
      <c r="Q694" s="22"/>
      <c r="R694" s="18"/>
      <c r="S694" s="199"/>
      <c r="T694" s="186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</row>
    <row r="695" spans="11:32" ht="12.75">
      <c r="K695" s="10"/>
      <c r="L695" s="10"/>
      <c r="M695" s="10"/>
      <c r="N695" s="10"/>
      <c r="O695" s="18"/>
      <c r="P695" s="18"/>
      <c r="Q695" s="22"/>
      <c r="R695" s="18"/>
      <c r="S695" s="199"/>
      <c r="T695" s="186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</row>
    <row r="696" spans="11:32" ht="12.75">
      <c r="K696" s="10"/>
      <c r="L696" s="10"/>
      <c r="M696" s="10"/>
      <c r="N696" s="10"/>
      <c r="O696" s="18"/>
      <c r="P696" s="18"/>
      <c r="Q696" s="22"/>
      <c r="R696" s="18"/>
      <c r="S696" s="199"/>
      <c r="T696" s="186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</row>
    <row r="697" spans="11:32" ht="12.75">
      <c r="K697" s="10"/>
      <c r="L697" s="10"/>
      <c r="M697" s="10"/>
      <c r="N697" s="10"/>
      <c r="O697" s="18"/>
      <c r="P697" s="18"/>
      <c r="Q697" s="22"/>
      <c r="R697" s="18"/>
      <c r="S697" s="199"/>
      <c r="T697" s="186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</row>
    <row r="698" spans="11:32" ht="12.75">
      <c r="K698" s="10"/>
      <c r="L698" s="10"/>
      <c r="M698" s="10"/>
      <c r="N698" s="10"/>
      <c r="O698" s="18"/>
      <c r="P698" s="18"/>
      <c r="Q698" s="22"/>
      <c r="R698" s="18"/>
      <c r="S698" s="199"/>
      <c r="T698" s="186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</row>
    <row r="699" spans="11:32" ht="12.75">
      <c r="K699" s="10"/>
      <c r="L699" s="10"/>
      <c r="M699" s="10"/>
      <c r="N699" s="10"/>
      <c r="O699" s="18"/>
      <c r="P699" s="18"/>
      <c r="Q699" s="22"/>
      <c r="R699" s="18"/>
      <c r="S699" s="199"/>
      <c r="T699" s="186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</row>
    <row r="700" spans="11:32" ht="12.75">
      <c r="K700" s="10"/>
      <c r="L700" s="10"/>
      <c r="M700" s="10"/>
      <c r="N700" s="10"/>
      <c r="O700" s="18"/>
      <c r="P700" s="18"/>
      <c r="Q700" s="22"/>
      <c r="R700" s="18"/>
      <c r="S700" s="199"/>
      <c r="T700" s="186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</row>
    <row r="701" spans="11:32" ht="12.75">
      <c r="K701" s="10"/>
      <c r="L701" s="10"/>
      <c r="M701" s="10"/>
      <c r="N701" s="10"/>
      <c r="O701" s="18"/>
      <c r="P701" s="18"/>
      <c r="Q701" s="22"/>
      <c r="R701" s="18"/>
      <c r="S701" s="199"/>
      <c r="T701" s="186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</row>
    <row r="702" spans="11:32" ht="12.75">
      <c r="K702" s="10"/>
      <c r="L702" s="10"/>
      <c r="M702" s="10"/>
      <c r="N702" s="10"/>
      <c r="O702" s="18"/>
      <c r="P702" s="18"/>
      <c r="Q702" s="22"/>
      <c r="R702" s="18"/>
      <c r="S702" s="199"/>
      <c r="T702" s="186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</row>
    <row r="703" spans="11:32" ht="12.75">
      <c r="K703" s="10"/>
      <c r="L703" s="10"/>
      <c r="M703" s="10"/>
      <c r="N703" s="10"/>
      <c r="O703" s="18"/>
      <c r="P703" s="18"/>
      <c r="Q703" s="22"/>
      <c r="R703" s="18"/>
      <c r="S703" s="199"/>
      <c r="T703" s="186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</row>
    <row r="704" spans="11:32" ht="12.75">
      <c r="K704" s="10"/>
      <c r="L704" s="10"/>
      <c r="M704" s="10"/>
      <c r="N704" s="10"/>
      <c r="O704" s="18"/>
      <c r="P704" s="18"/>
      <c r="Q704" s="22"/>
      <c r="R704" s="18"/>
      <c r="S704" s="199"/>
      <c r="T704" s="186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</row>
    <row r="705" spans="11:32" ht="12.75">
      <c r="K705" s="10"/>
      <c r="L705" s="10"/>
      <c r="M705" s="10"/>
      <c r="N705" s="10"/>
      <c r="O705" s="18"/>
      <c r="P705" s="18"/>
      <c r="Q705" s="22"/>
      <c r="R705" s="18"/>
      <c r="S705" s="199"/>
      <c r="T705" s="186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</row>
    <row r="706" spans="11:32" ht="12.75">
      <c r="K706" s="10"/>
      <c r="L706" s="10"/>
      <c r="M706" s="10"/>
      <c r="N706" s="10"/>
      <c r="O706" s="18"/>
      <c r="P706" s="18"/>
      <c r="Q706" s="22"/>
      <c r="R706" s="18"/>
      <c r="S706" s="199"/>
      <c r="T706" s="186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</row>
    <row r="707" spans="11:32" ht="12.75">
      <c r="K707" s="10"/>
      <c r="L707" s="10"/>
      <c r="M707" s="10"/>
      <c r="N707" s="10"/>
      <c r="O707" s="18"/>
      <c r="P707" s="18"/>
      <c r="Q707" s="22"/>
      <c r="R707" s="18"/>
      <c r="S707" s="199"/>
      <c r="T707" s="186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</row>
    <row r="708" spans="11:32" ht="12.75">
      <c r="K708" s="10"/>
      <c r="L708" s="10"/>
      <c r="M708" s="10"/>
      <c r="N708" s="10"/>
      <c r="O708" s="18"/>
      <c r="P708" s="18"/>
      <c r="Q708" s="22"/>
      <c r="R708" s="18"/>
      <c r="S708" s="199"/>
      <c r="T708" s="186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</row>
    <row r="709" spans="11:32" ht="12.75">
      <c r="K709" s="10"/>
      <c r="L709" s="10"/>
      <c r="M709" s="10"/>
      <c r="N709" s="10"/>
      <c r="O709" s="18"/>
      <c r="P709" s="18"/>
      <c r="Q709" s="22"/>
      <c r="R709" s="18"/>
      <c r="S709" s="199"/>
      <c r="T709" s="186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</row>
    <row r="710" spans="11:32" ht="12.75">
      <c r="K710" s="10"/>
      <c r="L710" s="10"/>
      <c r="M710" s="10"/>
      <c r="N710" s="10"/>
      <c r="O710" s="18"/>
      <c r="P710" s="18"/>
      <c r="Q710" s="22"/>
      <c r="R710" s="18"/>
      <c r="S710" s="199"/>
      <c r="T710" s="186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</row>
    <row r="711" spans="11:32" ht="12.75">
      <c r="K711" s="10"/>
      <c r="L711" s="10"/>
      <c r="M711" s="10"/>
      <c r="N711" s="10"/>
      <c r="O711" s="18"/>
      <c r="P711" s="18"/>
      <c r="Q711" s="22"/>
      <c r="R711" s="18"/>
      <c r="S711" s="199"/>
      <c r="T711" s="186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</row>
    <row r="712" spans="11:32" ht="12.75">
      <c r="K712" s="10"/>
      <c r="L712" s="10"/>
      <c r="M712" s="10"/>
      <c r="N712" s="10"/>
      <c r="O712" s="18"/>
      <c r="P712" s="18"/>
      <c r="Q712" s="22"/>
      <c r="R712" s="18"/>
      <c r="S712" s="199"/>
      <c r="T712" s="186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</row>
    <row r="713" spans="11:32" ht="12.75">
      <c r="K713" s="10"/>
      <c r="L713" s="10"/>
      <c r="M713" s="10"/>
      <c r="N713" s="10"/>
      <c r="O713" s="18"/>
      <c r="P713" s="18"/>
      <c r="Q713" s="22"/>
      <c r="R713" s="18"/>
      <c r="S713" s="199"/>
      <c r="T713" s="186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</row>
    <row r="714" spans="11:32" ht="12.75">
      <c r="K714" s="10"/>
      <c r="L714" s="10"/>
      <c r="M714" s="10"/>
      <c r="N714" s="10"/>
      <c r="O714" s="18"/>
      <c r="P714" s="18"/>
      <c r="Q714" s="22"/>
      <c r="R714" s="18"/>
      <c r="S714" s="199"/>
      <c r="T714" s="186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</row>
    <row r="715" spans="11:32" ht="12.75">
      <c r="K715" s="10"/>
      <c r="L715" s="10"/>
      <c r="M715" s="10"/>
      <c r="N715" s="10"/>
      <c r="O715" s="18"/>
      <c r="P715" s="18"/>
      <c r="Q715" s="22"/>
      <c r="R715" s="18"/>
      <c r="S715" s="199"/>
      <c r="T715" s="186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</row>
    <row r="716" spans="11:32" ht="12.75">
      <c r="K716" s="10"/>
      <c r="L716" s="10"/>
      <c r="M716" s="10"/>
      <c r="N716" s="10"/>
      <c r="O716" s="18"/>
      <c r="P716" s="18"/>
      <c r="Q716" s="22"/>
      <c r="R716" s="18"/>
      <c r="S716" s="199"/>
      <c r="T716" s="186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</row>
    <row r="717" spans="11:32" ht="12.75">
      <c r="K717" s="10"/>
      <c r="L717" s="10"/>
      <c r="M717" s="10"/>
      <c r="N717" s="10"/>
      <c r="O717" s="18"/>
      <c r="P717" s="18"/>
      <c r="Q717" s="22"/>
      <c r="R717" s="18"/>
      <c r="S717" s="199"/>
      <c r="T717" s="186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</row>
    <row r="718" spans="11:32" ht="12.75">
      <c r="K718" s="10"/>
      <c r="L718" s="10"/>
      <c r="M718" s="10"/>
      <c r="N718" s="10"/>
      <c r="O718" s="18"/>
      <c r="P718" s="18"/>
      <c r="Q718" s="22"/>
      <c r="R718" s="18"/>
      <c r="S718" s="199"/>
      <c r="T718" s="186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</row>
    <row r="719" spans="11:32" ht="12.75">
      <c r="K719" s="10"/>
      <c r="L719" s="10"/>
      <c r="M719" s="10"/>
      <c r="N719" s="10"/>
      <c r="O719" s="18"/>
      <c r="P719" s="18"/>
      <c r="Q719" s="22"/>
      <c r="R719" s="18"/>
      <c r="S719" s="199"/>
      <c r="T719" s="186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</row>
    <row r="720" spans="11:32" ht="12.75">
      <c r="K720" s="10"/>
      <c r="L720" s="10"/>
      <c r="M720" s="10"/>
      <c r="N720" s="10"/>
      <c r="O720" s="18"/>
      <c r="P720" s="18"/>
      <c r="Q720" s="22"/>
      <c r="R720" s="18"/>
      <c r="S720" s="199"/>
      <c r="T720" s="186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</row>
    <row r="721" spans="11:32" ht="12.75">
      <c r="K721" s="10"/>
      <c r="L721" s="10"/>
      <c r="M721" s="10"/>
      <c r="N721" s="10"/>
      <c r="O721" s="18"/>
      <c r="P721" s="18"/>
      <c r="Q721" s="22"/>
      <c r="R721" s="18"/>
      <c r="S721" s="199"/>
      <c r="T721" s="186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</row>
    <row r="722" spans="11:32" ht="12.75">
      <c r="K722" s="10"/>
      <c r="L722" s="10"/>
      <c r="M722" s="10"/>
      <c r="N722" s="10"/>
      <c r="O722" s="18"/>
      <c r="P722" s="18"/>
      <c r="Q722" s="22"/>
      <c r="R722" s="18"/>
      <c r="S722" s="199"/>
      <c r="T722" s="186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</row>
    <row r="723" spans="11:32" ht="12.75">
      <c r="K723" s="10"/>
      <c r="L723" s="10"/>
      <c r="M723" s="10"/>
      <c r="N723" s="10"/>
      <c r="O723" s="18"/>
      <c r="P723" s="18"/>
      <c r="Q723" s="22"/>
      <c r="R723" s="18"/>
      <c r="S723" s="199"/>
      <c r="T723" s="186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</row>
    <row r="724" spans="11:32" ht="12.75">
      <c r="K724" s="10"/>
      <c r="L724" s="10"/>
      <c r="M724" s="10"/>
      <c r="N724" s="10"/>
      <c r="O724" s="18"/>
      <c r="P724" s="18"/>
      <c r="Q724" s="22"/>
      <c r="R724" s="18"/>
      <c r="S724" s="199"/>
      <c r="T724" s="186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</row>
    <row r="725" spans="11:32" ht="12.75">
      <c r="K725" s="10"/>
      <c r="L725" s="10"/>
      <c r="M725" s="10"/>
      <c r="N725" s="10"/>
      <c r="O725" s="18"/>
      <c r="P725" s="18"/>
      <c r="Q725" s="22"/>
      <c r="R725" s="18"/>
      <c r="S725" s="199"/>
      <c r="T725" s="186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</row>
    <row r="726" spans="11:32" ht="12.75">
      <c r="K726" s="10"/>
      <c r="L726" s="10"/>
      <c r="M726" s="10"/>
      <c r="N726" s="10"/>
      <c r="O726" s="18"/>
      <c r="P726" s="18"/>
      <c r="Q726" s="22"/>
      <c r="R726" s="18"/>
      <c r="S726" s="199"/>
      <c r="T726" s="186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</row>
    <row r="727" spans="11:32" ht="12.75">
      <c r="K727" s="10"/>
      <c r="L727" s="10"/>
      <c r="M727" s="10"/>
      <c r="N727" s="10"/>
      <c r="O727" s="18"/>
      <c r="P727" s="18"/>
      <c r="Q727" s="22"/>
      <c r="R727" s="18"/>
      <c r="S727" s="199"/>
      <c r="T727" s="186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</row>
    <row r="728" spans="11:32" ht="12.75">
      <c r="K728" s="10"/>
      <c r="L728" s="10"/>
      <c r="M728" s="10"/>
      <c r="N728" s="10"/>
      <c r="O728" s="18"/>
      <c r="P728" s="18"/>
      <c r="Q728" s="22"/>
      <c r="R728" s="18"/>
      <c r="S728" s="199"/>
      <c r="T728" s="186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</row>
    <row r="729" spans="11:32" ht="12.75">
      <c r="K729" s="10"/>
      <c r="L729" s="10"/>
      <c r="M729" s="10"/>
      <c r="N729" s="10"/>
      <c r="O729" s="18"/>
      <c r="P729" s="18"/>
      <c r="Q729" s="22"/>
      <c r="R729" s="18"/>
      <c r="S729" s="199"/>
      <c r="T729" s="186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</row>
    <row r="730" spans="11:32" ht="12.75">
      <c r="K730" s="10"/>
      <c r="L730" s="10"/>
      <c r="M730" s="10"/>
      <c r="N730" s="10"/>
      <c r="O730" s="18"/>
      <c r="P730" s="18"/>
      <c r="Q730" s="22"/>
      <c r="R730" s="18"/>
      <c r="S730" s="199"/>
      <c r="T730" s="186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</row>
    <row r="731" spans="11:32" ht="12.75">
      <c r="K731" s="10"/>
      <c r="L731" s="10"/>
      <c r="M731" s="10"/>
      <c r="N731" s="10"/>
      <c r="O731" s="18"/>
      <c r="P731" s="18"/>
      <c r="Q731" s="22"/>
      <c r="R731" s="18"/>
      <c r="S731" s="199"/>
      <c r="T731" s="186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</row>
    <row r="732" spans="11:32" ht="12.75">
      <c r="K732" s="10"/>
      <c r="L732" s="10"/>
      <c r="M732" s="10"/>
      <c r="N732" s="10"/>
      <c r="O732" s="18"/>
      <c r="P732" s="18"/>
      <c r="Q732" s="22"/>
      <c r="R732" s="18"/>
      <c r="S732" s="199"/>
      <c r="T732" s="186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</row>
    <row r="733" spans="11:32" ht="12.75">
      <c r="K733" s="10"/>
      <c r="L733" s="10"/>
      <c r="M733" s="10"/>
      <c r="N733" s="10"/>
      <c r="O733" s="18"/>
      <c r="P733" s="18"/>
      <c r="Q733" s="22"/>
      <c r="R733" s="18"/>
      <c r="S733" s="199"/>
      <c r="T733" s="186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</row>
    <row r="734" spans="11:32" ht="12.75">
      <c r="K734" s="10"/>
      <c r="L734" s="10"/>
      <c r="M734" s="10"/>
      <c r="N734" s="10"/>
      <c r="O734" s="18"/>
      <c r="P734" s="18"/>
      <c r="Q734" s="22"/>
      <c r="R734" s="18"/>
      <c r="S734" s="199"/>
      <c r="T734" s="186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</row>
    <row r="735" spans="11:32" ht="12.75">
      <c r="K735" s="10"/>
      <c r="L735" s="10"/>
      <c r="M735" s="10"/>
      <c r="N735" s="10"/>
      <c r="O735" s="18"/>
      <c r="P735" s="18"/>
      <c r="Q735" s="22"/>
      <c r="R735" s="18"/>
      <c r="S735" s="199"/>
      <c r="T735" s="186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</row>
    <row r="736" spans="11:32" ht="12.75">
      <c r="K736" s="10"/>
      <c r="L736" s="10"/>
      <c r="M736" s="10"/>
      <c r="N736" s="10"/>
      <c r="O736" s="18"/>
      <c r="P736" s="18"/>
      <c r="Q736" s="22"/>
      <c r="R736" s="18"/>
      <c r="S736" s="199"/>
      <c r="T736" s="186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</row>
    <row r="737" spans="11:32" ht="12.75">
      <c r="K737" s="10"/>
      <c r="L737" s="10"/>
      <c r="M737" s="10"/>
      <c r="N737" s="10"/>
      <c r="O737" s="18"/>
      <c r="P737" s="18"/>
      <c r="Q737" s="22"/>
      <c r="R737" s="18"/>
      <c r="S737" s="199"/>
      <c r="T737" s="186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</row>
    <row r="738" spans="11:32" ht="12.75">
      <c r="K738" s="10"/>
      <c r="L738" s="10"/>
      <c r="M738" s="10"/>
      <c r="N738" s="10"/>
      <c r="O738" s="18"/>
      <c r="P738" s="18"/>
      <c r="Q738" s="22"/>
      <c r="R738" s="18"/>
      <c r="S738" s="199"/>
      <c r="T738" s="186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</row>
    <row r="739" spans="11:32" ht="12.75">
      <c r="K739" s="10"/>
      <c r="L739" s="10"/>
      <c r="M739" s="10"/>
      <c r="N739" s="10"/>
      <c r="O739" s="18"/>
      <c r="P739" s="18"/>
      <c r="Q739" s="22"/>
      <c r="R739" s="18"/>
      <c r="S739" s="199"/>
      <c r="T739" s="186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</row>
    <row r="740" spans="11:32" ht="12.75">
      <c r="K740" s="10"/>
      <c r="L740" s="10"/>
      <c r="M740" s="10"/>
      <c r="N740" s="10"/>
      <c r="O740" s="18"/>
      <c r="P740" s="18"/>
      <c r="Q740" s="22"/>
      <c r="R740" s="18"/>
      <c r="S740" s="199"/>
      <c r="T740" s="186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</row>
    <row r="741" spans="11:32" ht="12.75">
      <c r="K741" s="10"/>
      <c r="L741" s="10"/>
      <c r="M741" s="10"/>
      <c r="N741" s="10"/>
      <c r="O741" s="18"/>
      <c r="P741" s="18"/>
      <c r="Q741" s="22"/>
      <c r="R741" s="18"/>
      <c r="S741" s="199"/>
      <c r="T741" s="186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</row>
    <row r="742" spans="11:32" ht="12.75">
      <c r="K742" s="10"/>
      <c r="L742" s="10"/>
      <c r="M742" s="10"/>
      <c r="N742" s="10"/>
      <c r="O742" s="18"/>
      <c r="P742" s="18"/>
      <c r="Q742" s="22"/>
      <c r="R742" s="18"/>
      <c r="S742" s="199"/>
      <c r="T742" s="186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</row>
    <row r="743" spans="11:32" ht="12.75">
      <c r="K743" s="10"/>
      <c r="L743" s="10"/>
      <c r="M743" s="10"/>
      <c r="N743" s="10"/>
      <c r="O743" s="18"/>
      <c r="P743" s="18"/>
      <c r="Q743" s="22"/>
      <c r="R743" s="18"/>
      <c r="S743" s="199"/>
      <c r="T743" s="186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</row>
    <row r="744" spans="11:32" ht="12.75">
      <c r="K744" s="10"/>
      <c r="L744" s="10"/>
      <c r="M744" s="10"/>
      <c r="N744" s="10"/>
      <c r="O744" s="18"/>
      <c r="P744" s="18"/>
      <c r="Q744" s="22"/>
      <c r="R744" s="18"/>
      <c r="S744" s="199"/>
      <c r="T744" s="186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</row>
    <row r="745" spans="11:32" ht="12.75">
      <c r="K745" s="10"/>
      <c r="L745" s="10"/>
      <c r="M745" s="10"/>
      <c r="N745" s="10"/>
      <c r="O745" s="18"/>
      <c r="P745" s="18"/>
      <c r="Q745" s="22"/>
      <c r="R745" s="18"/>
      <c r="S745" s="199"/>
      <c r="T745" s="186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</row>
    <row r="746" spans="11:32" ht="12.75">
      <c r="K746" s="10"/>
      <c r="L746" s="10"/>
      <c r="M746" s="10"/>
      <c r="N746" s="10"/>
      <c r="O746" s="18"/>
      <c r="P746" s="18"/>
      <c r="Q746" s="22"/>
      <c r="R746" s="18"/>
      <c r="S746" s="199"/>
      <c r="T746" s="186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</row>
    <row r="747" spans="11:32" ht="12.75">
      <c r="K747" s="10"/>
      <c r="L747" s="10"/>
      <c r="M747" s="10"/>
      <c r="N747" s="10"/>
      <c r="O747" s="18"/>
      <c r="P747" s="18"/>
      <c r="Q747" s="22"/>
      <c r="R747" s="18"/>
      <c r="S747" s="199"/>
      <c r="T747" s="186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</row>
    <row r="748" spans="11:32" ht="12.75">
      <c r="K748" s="10"/>
      <c r="L748" s="10"/>
      <c r="M748" s="10"/>
      <c r="N748" s="10"/>
      <c r="O748" s="18"/>
      <c r="P748" s="18"/>
      <c r="Q748" s="22"/>
      <c r="R748" s="18"/>
      <c r="S748" s="199"/>
      <c r="T748" s="186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</row>
    <row r="749" spans="11:32" ht="12.75">
      <c r="K749" s="10"/>
      <c r="L749" s="10"/>
      <c r="M749" s="10"/>
      <c r="N749" s="10"/>
      <c r="O749" s="18"/>
      <c r="P749" s="18"/>
      <c r="Q749" s="22"/>
      <c r="R749" s="18"/>
      <c r="S749" s="199"/>
      <c r="T749" s="186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</row>
    <row r="750" spans="11:32" ht="12.75">
      <c r="K750" s="10"/>
      <c r="L750" s="10"/>
      <c r="M750" s="10"/>
      <c r="N750" s="10"/>
      <c r="O750" s="18"/>
      <c r="P750" s="18"/>
      <c r="Q750" s="22"/>
      <c r="R750" s="18"/>
      <c r="S750" s="199"/>
      <c r="T750" s="186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</row>
    <row r="751" spans="11:32" ht="12.75">
      <c r="K751" s="10"/>
      <c r="L751" s="10"/>
      <c r="M751" s="10"/>
      <c r="N751" s="10"/>
      <c r="O751" s="18"/>
      <c r="P751" s="18"/>
      <c r="Q751" s="22"/>
      <c r="R751" s="18"/>
      <c r="S751" s="199"/>
      <c r="T751" s="186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</row>
    <row r="752" spans="11:32" ht="12.75">
      <c r="K752" s="10"/>
      <c r="L752" s="10"/>
      <c r="M752" s="10"/>
      <c r="N752" s="10"/>
      <c r="O752" s="18"/>
      <c r="P752" s="18"/>
      <c r="Q752" s="22"/>
      <c r="R752" s="18"/>
      <c r="S752" s="199"/>
      <c r="T752" s="186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</row>
    <row r="753" spans="11:32" ht="12.75">
      <c r="K753" s="10"/>
      <c r="L753" s="10"/>
      <c r="M753" s="10"/>
      <c r="N753" s="10"/>
      <c r="O753" s="18"/>
      <c r="P753" s="18"/>
      <c r="Q753" s="22"/>
      <c r="R753" s="18"/>
      <c r="S753" s="199"/>
      <c r="T753" s="186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</row>
    <row r="754" spans="11:32" ht="12.75">
      <c r="K754" s="10"/>
      <c r="L754" s="10"/>
      <c r="M754" s="10"/>
      <c r="N754" s="10"/>
      <c r="O754" s="18"/>
      <c r="P754" s="18"/>
      <c r="Q754" s="22"/>
      <c r="R754" s="18"/>
      <c r="S754" s="199"/>
      <c r="T754" s="186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</row>
    <row r="755" spans="11:32" ht="12.75">
      <c r="K755" s="10"/>
      <c r="L755" s="10"/>
      <c r="M755" s="10"/>
      <c r="N755" s="10"/>
      <c r="O755" s="18"/>
      <c r="P755" s="18"/>
      <c r="Q755" s="22"/>
      <c r="R755" s="18"/>
      <c r="S755" s="199"/>
      <c r="T755" s="186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</row>
    <row r="756" spans="11:32" ht="12.75">
      <c r="K756" s="10"/>
      <c r="L756" s="10"/>
      <c r="M756" s="10"/>
      <c r="N756" s="10"/>
      <c r="O756" s="18"/>
      <c r="P756" s="18"/>
      <c r="Q756" s="22"/>
      <c r="R756" s="18"/>
      <c r="S756" s="199"/>
      <c r="T756" s="186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</row>
    <row r="757" spans="11:32" ht="12.75">
      <c r="K757" s="10"/>
      <c r="L757" s="10"/>
      <c r="M757" s="10"/>
      <c r="N757" s="10"/>
      <c r="O757" s="18"/>
      <c r="P757" s="18"/>
      <c r="Q757" s="22"/>
      <c r="R757" s="18"/>
      <c r="S757" s="199"/>
      <c r="T757" s="186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</row>
    <row r="758" spans="11:32" ht="12.75">
      <c r="K758" s="10"/>
      <c r="L758" s="10"/>
      <c r="M758" s="10"/>
      <c r="N758" s="10"/>
      <c r="O758" s="18"/>
      <c r="P758" s="18"/>
      <c r="Q758" s="22"/>
      <c r="R758" s="18"/>
      <c r="S758" s="199"/>
      <c r="T758" s="186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</row>
    <row r="759" spans="11:32" ht="12.75">
      <c r="K759" s="10"/>
      <c r="L759" s="10"/>
      <c r="M759" s="10"/>
      <c r="N759" s="10"/>
      <c r="O759" s="18"/>
      <c r="P759" s="18"/>
      <c r="Q759" s="22"/>
      <c r="R759" s="18"/>
      <c r="S759" s="199"/>
      <c r="T759" s="186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</row>
    <row r="760" spans="11:32" ht="12.75">
      <c r="K760" s="10"/>
      <c r="L760" s="10"/>
      <c r="M760" s="10"/>
      <c r="N760" s="10"/>
      <c r="O760" s="18"/>
      <c r="P760" s="18"/>
      <c r="Q760" s="22"/>
      <c r="R760" s="18"/>
      <c r="S760" s="199"/>
      <c r="T760" s="186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</row>
    <row r="761" spans="11:32" ht="12.75">
      <c r="K761" s="10"/>
      <c r="L761" s="10"/>
      <c r="M761" s="10"/>
      <c r="N761" s="10"/>
      <c r="O761" s="18"/>
      <c r="P761" s="18"/>
      <c r="Q761" s="22"/>
      <c r="R761" s="18"/>
      <c r="S761" s="199"/>
      <c r="T761" s="186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</row>
    <row r="762" spans="11:32" ht="12.75">
      <c r="K762" s="10"/>
      <c r="L762" s="10"/>
      <c r="M762" s="10"/>
      <c r="N762" s="10"/>
      <c r="O762" s="18"/>
      <c r="P762" s="18"/>
      <c r="Q762" s="22"/>
      <c r="R762" s="18"/>
      <c r="S762" s="199"/>
      <c r="T762" s="186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</row>
    <row r="763" spans="11:32" ht="12.75">
      <c r="K763" s="10"/>
      <c r="L763" s="10"/>
      <c r="M763" s="10"/>
      <c r="N763" s="10"/>
      <c r="O763" s="18"/>
      <c r="P763" s="18"/>
      <c r="Q763" s="22"/>
      <c r="R763" s="18"/>
      <c r="S763" s="199"/>
      <c r="T763" s="186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</row>
    <row r="764" spans="11:32" ht="12.75">
      <c r="K764" s="10"/>
      <c r="L764" s="10"/>
      <c r="M764" s="10"/>
      <c r="N764" s="10"/>
      <c r="O764" s="18"/>
      <c r="P764" s="18"/>
      <c r="Q764" s="22"/>
      <c r="R764" s="18"/>
      <c r="S764" s="199"/>
      <c r="T764" s="186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</row>
    <row r="765" spans="11:32" ht="12.75">
      <c r="K765" s="10"/>
      <c r="L765" s="10"/>
      <c r="M765" s="10"/>
      <c r="N765" s="10"/>
      <c r="O765" s="18"/>
      <c r="P765" s="18"/>
      <c r="Q765" s="22"/>
      <c r="R765" s="18"/>
      <c r="S765" s="199"/>
      <c r="T765" s="186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</row>
    <row r="766" spans="11:32" ht="12.75">
      <c r="K766" s="10"/>
      <c r="L766" s="10"/>
      <c r="M766" s="10"/>
      <c r="N766" s="10"/>
      <c r="O766" s="18"/>
      <c r="P766" s="18"/>
      <c r="Q766" s="22"/>
      <c r="R766" s="18"/>
      <c r="S766" s="199"/>
      <c r="T766" s="186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</row>
    <row r="767" spans="11:32" ht="12.75">
      <c r="K767" s="10"/>
      <c r="L767" s="10"/>
      <c r="M767" s="10"/>
      <c r="N767" s="10"/>
      <c r="O767" s="18"/>
      <c r="P767" s="18"/>
      <c r="Q767" s="22"/>
      <c r="R767" s="18"/>
      <c r="S767" s="199"/>
      <c r="T767" s="186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</row>
    <row r="768" spans="11:32" ht="12.75">
      <c r="K768" s="10"/>
      <c r="L768" s="10"/>
      <c r="M768" s="10"/>
      <c r="N768" s="10"/>
      <c r="O768" s="18"/>
      <c r="P768" s="18"/>
      <c r="Q768" s="22"/>
      <c r="R768" s="18"/>
      <c r="S768" s="199"/>
      <c r="T768" s="186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</row>
    <row r="769" spans="11:32" ht="12.75">
      <c r="K769" s="10"/>
      <c r="L769" s="10"/>
      <c r="M769" s="10"/>
      <c r="N769" s="10"/>
      <c r="O769" s="18"/>
      <c r="P769" s="18"/>
      <c r="Q769" s="22"/>
      <c r="R769" s="18"/>
      <c r="S769" s="199"/>
      <c r="T769" s="186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</row>
    <row r="770" spans="11:32" ht="12.75">
      <c r="K770" s="10"/>
      <c r="L770" s="10"/>
      <c r="M770" s="10"/>
      <c r="N770" s="10"/>
      <c r="O770" s="18"/>
      <c r="P770" s="18"/>
      <c r="Q770" s="22"/>
      <c r="R770" s="18"/>
      <c r="S770" s="199"/>
      <c r="T770" s="186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</row>
    <row r="771" spans="11:32" ht="12.75">
      <c r="K771" s="10"/>
      <c r="L771" s="10"/>
      <c r="M771" s="10"/>
      <c r="N771" s="10"/>
      <c r="O771" s="18"/>
      <c r="P771" s="18"/>
      <c r="Q771" s="22"/>
      <c r="R771" s="18"/>
      <c r="S771" s="199"/>
      <c r="T771" s="186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</row>
    <row r="772" spans="11:32" ht="12.75">
      <c r="K772" s="10"/>
      <c r="L772" s="10"/>
      <c r="M772" s="10"/>
      <c r="N772" s="10"/>
      <c r="O772" s="18"/>
      <c r="P772" s="18"/>
      <c r="Q772" s="22"/>
      <c r="R772" s="18"/>
      <c r="S772" s="199"/>
      <c r="T772" s="186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</row>
    <row r="773" spans="11:32" ht="12.75">
      <c r="K773" s="10"/>
      <c r="L773" s="10"/>
      <c r="M773" s="10"/>
      <c r="N773" s="10"/>
      <c r="O773" s="18"/>
      <c r="P773" s="18"/>
      <c r="Q773" s="22"/>
      <c r="R773" s="18"/>
      <c r="S773" s="199"/>
      <c r="T773" s="186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</row>
    <row r="774" spans="11:32" ht="12.75">
      <c r="K774" s="10"/>
      <c r="L774" s="10"/>
      <c r="M774" s="10"/>
      <c r="N774" s="10"/>
      <c r="O774" s="18"/>
      <c r="P774" s="18"/>
      <c r="Q774" s="22"/>
      <c r="R774" s="18"/>
      <c r="S774" s="199"/>
      <c r="T774" s="186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</row>
    <row r="775" spans="11:32" ht="12.75">
      <c r="K775" s="10"/>
      <c r="L775" s="10"/>
      <c r="M775" s="10"/>
      <c r="N775" s="10"/>
      <c r="O775" s="18"/>
      <c r="P775" s="18"/>
      <c r="Q775" s="22"/>
      <c r="R775" s="18"/>
      <c r="S775" s="199"/>
      <c r="T775" s="186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</row>
    <row r="776" spans="11:32" ht="12.75">
      <c r="K776" s="10"/>
      <c r="L776" s="10"/>
      <c r="M776" s="10"/>
      <c r="N776" s="10"/>
      <c r="O776" s="18"/>
      <c r="P776" s="18"/>
      <c r="Q776" s="22"/>
      <c r="R776" s="18"/>
      <c r="S776" s="199"/>
      <c r="T776" s="186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</row>
    <row r="777" spans="11:32" ht="12.75">
      <c r="K777" s="10"/>
      <c r="L777" s="10"/>
      <c r="M777" s="10"/>
      <c r="N777" s="10"/>
      <c r="O777" s="18"/>
      <c r="P777" s="18"/>
      <c r="Q777" s="22"/>
      <c r="R777" s="18"/>
      <c r="S777" s="199"/>
      <c r="T777" s="186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</row>
    <row r="778" spans="11:32" ht="12.75">
      <c r="K778" s="10"/>
      <c r="L778" s="10"/>
      <c r="M778" s="10"/>
      <c r="N778" s="10"/>
      <c r="O778" s="18"/>
      <c r="P778" s="18"/>
      <c r="Q778" s="22"/>
      <c r="R778" s="18"/>
      <c r="S778" s="199"/>
      <c r="T778" s="186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</row>
    <row r="779" spans="11:32" ht="12.75">
      <c r="K779" s="10"/>
      <c r="L779" s="10"/>
      <c r="M779" s="10"/>
      <c r="N779" s="10"/>
      <c r="O779" s="18"/>
      <c r="P779" s="18"/>
      <c r="Q779" s="22"/>
      <c r="R779" s="18"/>
      <c r="S779" s="199"/>
      <c r="T779" s="186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</row>
    <row r="780" spans="11:32" ht="12.75">
      <c r="K780" s="10"/>
      <c r="L780" s="10"/>
      <c r="M780" s="10"/>
      <c r="N780" s="10"/>
      <c r="O780" s="18"/>
      <c r="P780" s="18"/>
      <c r="Q780" s="22"/>
      <c r="R780" s="18"/>
      <c r="S780" s="199"/>
      <c r="T780" s="186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</row>
    <row r="781" spans="11:32" ht="12.75">
      <c r="K781" s="10"/>
      <c r="L781" s="10"/>
      <c r="M781" s="10"/>
      <c r="N781" s="10"/>
      <c r="O781" s="18"/>
      <c r="P781" s="18"/>
      <c r="Q781" s="22"/>
      <c r="R781" s="18"/>
      <c r="S781" s="199"/>
      <c r="T781" s="186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</row>
    <row r="782" spans="11:32" ht="12.75">
      <c r="K782" s="10"/>
      <c r="L782" s="10"/>
      <c r="M782" s="10"/>
      <c r="N782" s="10"/>
      <c r="O782" s="18"/>
      <c r="P782" s="18"/>
      <c r="Q782" s="22"/>
      <c r="R782" s="18"/>
      <c r="S782" s="199"/>
      <c r="T782" s="186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</row>
    <row r="783" spans="11:32" ht="12.75">
      <c r="K783" s="10"/>
      <c r="L783" s="10"/>
      <c r="M783" s="10"/>
      <c r="N783" s="10"/>
      <c r="O783" s="18"/>
      <c r="P783" s="18"/>
      <c r="Q783" s="22"/>
      <c r="R783" s="18"/>
      <c r="S783" s="199"/>
      <c r="T783" s="186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</row>
    <row r="784" spans="11:32" ht="12.75">
      <c r="K784" s="10"/>
      <c r="L784" s="10"/>
      <c r="M784" s="10"/>
      <c r="N784" s="10"/>
      <c r="O784" s="18"/>
      <c r="P784" s="18"/>
      <c r="Q784" s="22"/>
      <c r="R784" s="18"/>
      <c r="S784" s="199"/>
      <c r="T784" s="186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</row>
    <row r="785" spans="11:32" ht="12.75">
      <c r="K785" s="10"/>
      <c r="L785" s="10"/>
      <c r="M785" s="10"/>
      <c r="N785" s="10"/>
      <c r="O785" s="18"/>
      <c r="P785" s="18"/>
      <c r="Q785" s="22"/>
      <c r="R785" s="18"/>
      <c r="S785" s="199"/>
      <c r="T785" s="186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</row>
    <row r="786" spans="11:32" ht="12.75">
      <c r="K786" s="10"/>
      <c r="L786" s="10"/>
      <c r="M786" s="10"/>
      <c r="N786" s="10"/>
      <c r="O786" s="18"/>
      <c r="P786" s="18"/>
      <c r="Q786" s="22"/>
      <c r="R786" s="18"/>
      <c r="S786" s="199"/>
      <c r="T786" s="186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</row>
    <row r="787" spans="11:32" ht="12.75">
      <c r="K787" s="10"/>
      <c r="L787" s="10"/>
      <c r="M787" s="10"/>
      <c r="N787" s="10"/>
      <c r="O787" s="18"/>
      <c r="P787" s="18"/>
      <c r="Q787" s="22"/>
      <c r="R787" s="18"/>
      <c r="S787" s="199"/>
      <c r="T787" s="186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</row>
    <row r="788" spans="11:32" ht="12.75">
      <c r="K788" s="10"/>
      <c r="L788" s="10"/>
      <c r="M788" s="10"/>
      <c r="N788" s="10"/>
      <c r="O788" s="18"/>
      <c r="P788" s="18"/>
      <c r="Q788" s="22"/>
      <c r="R788" s="18"/>
      <c r="S788" s="199"/>
      <c r="T788" s="186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</row>
    <row r="789" spans="11:32" ht="12.75">
      <c r="K789" s="10"/>
      <c r="L789" s="10"/>
      <c r="M789" s="10"/>
      <c r="N789" s="10"/>
      <c r="O789" s="18"/>
      <c r="P789" s="18"/>
      <c r="Q789" s="22"/>
      <c r="R789" s="18"/>
      <c r="S789" s="199"/>
      <c r="T789" s="186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</row>
    <row r="790" spans="11:32" ht="12.75">
      <c r="K790" s="10"/>
      <c r="L790" s="10"/>
      <c r="M790" s="10"/>
      <c r="N790" s="10"/>
      <c r="O790" s="18"/>
      <c r="P790" s="18"/>
      <c r="Q790" s="22"/>
      <c r="R790" s="18"/>
      <c r="S790" s="199"/>
      <c r="T790" s="186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</row>
    <row r="791" spans="11:32" ht="12.75">
      <c r="K791" s="10"/>
      <c r="L791" s="10"/>
      <c r="M791" s="10"/>
      <c r="N791" s="10"/>
      <c r="O791" s="18"/>
      <c r="P791" s="18"/>
      <c r="Q791" s="22"/>
      <c r="R791" s="18"/>
      <c r="S791" s="199"/>
      <c r="T791" s="186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</row>
    <row r="792" spans="11:32" ht="12.75">
      <c r="K792" s="10"/>
      <c r="L792" s="10"/>
      <c r="M792" s="10"/>
      <c r="N792" s="10"/>
      <c r="O792" s="18"/>
      <c r="P792" s="18"/>
      <c r="Q792" s="22"/>
      <c r="R792" s="18"/>
      <c r="S792" s="199"/>
      <c r="T792" s="186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</row>
    <row r="793" spans="11:32" ht="12.75">
      <c r="K793" s="10"/>
      <c r="L793" s="10"/>
      <c r="M793" s="10"/>
      <c r="N793" s="10"/>
      <c r="O793" s="18"/>
      <c r="P793" s="18"/>
      <c r="Q793" s="22"/>
      <c r="R793" s="18"/>
      <c r="S793" s="199"/>
      <c r="T793" s="186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</row>
    <row r="794" spans="11:32" ht="12.75">
      <c r="K794" s="10"/>
      <c r="L794" s="10"/>
      <c r="M794" s="10"/>
      <c r="N794" s="10"/>
      <c r="O794" s="18"/>
      <c r="P794" s="18"/>
      <c r="Q794" s="22"/>
      <c r="R794" s="18"/>
      <c r="S794" s="199"/>
      <c r="T794" s="186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</row>
    <row r="795" spans="11:32" ht="12.75">
      <c r="K795" s="10"/>
      <c r="L795" s="10"/>
      <c r="M795" s="10"/>
      <c r="N795" s="10"/>
      <c r="O795" s="18"/>
      <c r="P795" s="18"/>
      <c r="Q795" s="22"/>
      <c r="R795" s="18"/>
      <c r="S795" s="199"/>
      <c r="T795" s="186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</row>
    <row r="796" spans="11:32" ht="12.75">
      <c r="K796" s="10"/>
      <c r="L796" s="10"/>
      <c r="M796" s="10"/>
      <c r="N796" s="10"/>
      <c r="O796" s="18"/>
      <c r="P796" s="18"/>
      <c r="Q796" s="22"/>
      <c r="R796" s="18"/>
      <c r="S796" s="199"/>
      <c r="T796" s="186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</row>
    <row r="797" spans="11:32" ht="12.75">
      <c r="K797" s="10"/>
      <c r="L797" s="10"/>
      <c r="M797" s="10"/>
      <c r="N797" s="10"/>
      <c r="O797" s="18"/>
      <c r="P797" s="18"/>
      <c r="Q797" s="22"/>
      <c r="R797" s="18"/>
      <c r="S797" s="199"/>
      <c r="T797" s="186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</row>
    <row r="798" spans="11:32" ht="12.75">
      <c r="K798" s="10"/>
      <c r="L798" s="10"/>
      <c r="M798" s="10"/>
      <c r="N798" s="10"/>
      <c r="O798" s="18"/>
      <c r="P798" s="18"/>
      <c r="Q798" s="22"/>
      <c r="R798" s="18"/>
      <c r="S798" s="199"/>
      <c r="T798" s="186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</row>
    <row r="799" spans="11:32" ht="12.75">
      <c r="K799" s="10"/>
      <c r="L799" s="10"/>
      <c r="M799" s="10"/>
      <c r="N799" s="10"/>
      <c r="O799" s="18"/>
      <c r="P799" s="18"/>
      <c r="Q799" s="22"/>
      <c r="R799" s="18"/>
      <c r="S799" s="199"/>
      <c r="T799" s="186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</row>
    <row r="800" spans="11:32" ht="12.75">
      <c r="K800" s="10"/>
      <c r="L800" s="10"/>
      <c r="M800" s="10"/>
      <c r="N800" s="10"/>
      <c r="O800" s="18"/>
      <c r="P800" s="18"/>
      <c r="Q800" s="22"/>
      <c r="R800" s="18"/>
      <c r="S800" s="199"/>
      <c r="T800" s="186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</row>
    <row r="801" spans="11:32" ht="12.75">
      <c r="K801" s="10"/>
      <c r="L801" s="10"/>
      <c r="M801" s="10"/>
      <c r="N801" s="10"/>
      <c r="O801" s="18"/>
      <c r="P801" s="18"/>
      <c r="Q801" s="22"/>
      <c r="R801" s="18"/>
      <c r="S801" s="199"/>
      <c r="T801" s="186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</row>
    <row r="802" spans="11:32" ht="12.75">
      <c r="K802" s="10"/>
      <c r="L802" s="10"/>
      <c r="M802" s="10"/>
      <c r="N802" s="10"/>
      <c r="O802" s="18"/>
      <c r="P802" s="18"/>
      <c r="Q802" s="22"/>
      <c r="R802" s="18"/>
      <c r="S802" s="199"/>
      <c r="T802" s="186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</row>
    <row r="803" spans="11:32" ht="12.75">
      <c r="K803" s="10"/>
      <c r="L803" s="10"/>
      <c r="M803" s="10"/>
      <c r="N803" s="10"/>
      <c r="O803" s="18"/>
      <c r="P803" s="18"/>
      <c r="Q803" s="22"/>
      <c r="R803" s="18"/>
      <c r="S803" s="199"/>
      <c r="T803" s="186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</row>
    <row r="804" spans="11:32" ht="12.75">
      <c r="K804" s="10"/>
      <c r="L804" s="10"/>
      <c r="M804" s="10"/>
      <c r="N804" s="10"/>
      <c r="O804" s="18"/>
      <c r="P804" s="18"/>
      <c r="Q804" s="22"/>
      <c r="R804" s="18"/>
      <c r="S804" s="199"/>
      <c r="T804" s="186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</row>
    <row r="805" spans="11:32" ht="12.75">
      <c r="K805" s="10"/>
      <c r="L805" s="10"/>
      <c r="M805" s="10"/>
      <c r="N805" s="10"/>
      <c r="O805" s="18"/>
      <c r="P805" s="18"/>
      <c r="Q805" s="22"/>
      <c r="R805" s="18"/>
      <c r="S805" s="199"/>
      <c r="T805" s="186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</row>
    <row r="806" spans="11:32" ht="12.75">
      <c r="K806" s="10"/>
      <c r="L806" s="10"/>
      <c r="M806" s="10"/>
      <c r="N806" s="10"/>
      <c r="O806" s="18"/>
      <c r="P806" s="18"/>
      <c r="Q806" s="22"/>
      <c r="R806" s="18"/>
      <c r="S806" s="199"/>
      <c r="T806" s="186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</row>
    <row r="807" spans="11:32" ht="12.75">
      <c r="K807" s="10"/>
      <c r="L807" s="10"/>
      <c r="M807" s="10"/>
      <c r="N807" s="10"/>
      <c r="O807" s="18"/>
      <c r="P807" s="18"/>
      <c r="Q807" s="22"/>
      <c r="R807" s="18"/>
      <c r="S807" s="199"/>
      <c r="T807" s="186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</row>
    <row r="808" spans="11:32" ht="12.75">
      <c r="K808" s="10"/>
      <c r="L808" s="10"/>
      <c r="M808" s="10"/>
      <c r="N808" s="10"/>
      <c r="O808" s="18"/>
      <c r="P808" s="18"/>
      <c r="Q808" s="22"/>
      <c r="R808" s="18"/>
      <c r="S808" s="199"/>
      <c r="T808" s="186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</row>
    <row r="809" spans="11:32" ht="12.75">
      <c r="K809" s="10"/>
      <c r="L809" s="10"/>
      <c r="M809" s="10"/>
      <c r="N809" s="10"/>
      <c r="O809" s="18"/>
      <c r="P809" s="18"/>
      <c r="Q809" s="22"/>
      <c r="R809" s="18"/>
      <c r="S809" s="199"/>
      <c r="T809" s="186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</row>
    <row r="810" spans="11:32" ht="12.75">
      <c r="K810" s="10"/>
      <c r="L810" s="10"/>
      <c r="M810" s="10"/>
      <c r="N810" s="10"/>
      <c r="O810" s="18"/>
      <c r="P810" s="18"/>
      <c r="Q810" s="22"/>
      <c r="R810" s="18"/>
      <c r="S810" s="199"/>
      <c r="T810" s="186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</row>
    <row r="811" spans="11:32" ht="12.75">
      <c r="K811" s="10"/>
      <c r="L811" s="10"/>
      <c r="M811" s="10"/>
      <c r="N811" s="10"/>
      <c r="O811" s="18"/>
      <c r="P811" s="18"/>
      <c r="Q811" s="22"/>
      <c r="R811" s="18"/>
      <c r="S811" s="199"/>
      <c r="T811" s="186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</row>
    <row r="812" spans="11:32" ht="12.75">
      <c r="K812" s="10"/>
      <c r="L812" s="10"/>
      <c r="M812" s="10"/>
      <c r="N812" s="10"/>
      <c r="O812" s="18"/>
      <c r="P812" s="18"/>
      <c r="Q812" s="22"/>
      <c r="R812" s="18"/>
      <c r="S812" s="199"/>
      <c r="T812" s="186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</row>
    <row r="813" spans="11:32" ht="12.75">
      <c r="K813" s="10"/>
      <c r="L813" s="10"/>
      <c r="M813" s="10"/>
      <c r="N813" s="10"/>
      <c r="O813" s="18"/>
      <c r="P813" s="18"/>
      <c r="Q813" s="22"/>
      <c r="R813" s="18"/>
      <c r="S813" s="199"/>
      <c r="T813" s="186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</row>
    <row r="814" spans="11:32" ht="12.75">
      <c r="K814" s="10"/>
      <c r="L814" s="10"/>
      <c r="M814" s="10"/>
      <c r="N814" s="10"/>
      <c r="O814" s="18"/>
      <c r="P814" s="18"/>
      <c r="Q814" s="22"/>
      <c r="R814" s="18"/>
      <c r="S814" s="199"/>
      <c r="T814" s="186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</row>
    <row r="815" spans="11:32" ht="12.75">
      <c r="K815" s="10"/>
      <c r="L815" s="10"/>
      <c r="M815" s="10"/>
      <c r="N815" s="10"/>
      <c r="O815" s="18"/>
      <c r="P815" s="18"/>
      <c r="Q815" s="22"/>
      <c r="R815" s="18"/>
      <c r="S815" s="199"/>
      <c r="T815" s="186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</row>
    <row r="816" spans="11:32" ht="12.75">
      <c r="K816" s="10"/>
      <c r="L816" s="10"/>
      <c r="M816" s="10"/>
      <c r="N816" s="10"/>
      <c r="O816" s="18"/>
      <c r="P816" s="18"/>
      <c r="Q816" s="22"/>
      <c r="R816" s="18"/>
      <c r="S816" s="199"/>
      <c r="T816" s="186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</row>
    <row r="817" spans="11:32" ht="12.75">
      <c r="K817" s="10"/>
      <c r="L817" s="10"/>
      <c r="M817" s="10"/>
      <c r="N817" s="10"/>
      <c r="O817" s="18"/>
      <c r="P817" s="18"/>
      <c r="Q817" s="22"/>
      <c r="R817" s="18"/>
      <c r="S817" s="199"/>
      <c r="T817" s="186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</row>
    <row r="818" spans="11:32" ht="12.75">
      <c r="K818" s="10"/>
      <c r="L818" s="10"/>
      <c r="M818" s="10"/>
      <c r="N818" s="10"/>
      <c r="O818" s="18"/>
      <c r="P818" s="18"/>
      <c r="Q818" s="22"/>
      <c r="R818" s="18"/>
      <c r="S818" s="199"/>
      <c r="T818" s="186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</row>
    <row r="819" spans="11:32" ht="12.75">
      <c r="K819" s="10"/>
      <c r="L819" s="10"/>
      <c r="M819" s="10"/>
      <c r="N819" s="10"/>
      <c r="O819" s="18"/>
      <c r="P819" s="18"/>
      <c r="Q819" s="22"/>
      <c r="R819" s="18"/>
      <c r="S819" s="199"/>
      <c r="T819" s="186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</row>
    <row r="820" spans="11:32" ht="12.75">
      <c r="K820" s="10"/>
      <c r="L820" s="10"/>
      <c r="M820" s="10"/>
      <c r="N820" s="10"/>
      <c r="O820" s="18"/>
      <c r="P820" s="18"/>
      <c r="Q820" s="22"/>
      <c r="R820" s="18"/>
      <c r="S820" s="199"/>
      <c r="T820" s="186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</row>
    <row r="821" spans="11:32" ht="12.75">
      <c r="K821" s="10"/>
      <c r="L821" s="10"/>
      <c r="M821" s="10"/>
      <c r="N821" s="10"/>
      <c r="O821" s="18"/>
      <c r="P821" s="18"/>
      <c r="Q821" s="22"/>
      <c r="R821" s="18"/>
      <c r="S821" s="199"/>
      <c r="T821" s="186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</row>
    <row r="822" spans="11:32" ht="12.75">
      <c r="K822" s="10"/>
      <c r="L822" s="10"/>
      <c r="M822" s="10"/>
      <c r="N822" s="10"/>
      <c r="O822" s="18"/>
      <c r="P822" s="18"/>
      <c r="Q822" s="22"/>
      <c r="R822" s="18"/>
      <c r="S822" s="199"/>
      <c r="T822" s="186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</row>
    <row r="823" spans="11:32" ht="12.75">
      <c r="K823" s="10"/>
      <c r="L823" s="10"/>
      <c r="M823" s="10"/>
      <c r="N823" s="10"/>
      <c r="O823" s="18"/>
      <c r="P823" s="18"/>
      <c r="Q823" s="22"/>
      <c r="R823" s="18"/>
      <c r="S823" s="199"/>
      <c r="T823" s="186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</row>
    <row r="824" spans="11:32" ht="12.75">
      <c r="K824" s="10"/>
      <c r="L824" s="10"/>
      <c r="M824" s="10"/>
      <c r="N824" s="10"/>
      <c r="O824" s="18"/>
      <c r="P824" s="18"/>
      <c r="Q824" s="22"/>
      <c r="R824" s="18"/>
      <c r="S824" s="199"/>
      <c r="T824" s="186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</row>
    <row r="825" spans="11:32" ht="12.75">
      <c r="K825" s="10"/>
      <c r="L825" s="10"/>
      <c r="M825" s="10"/>
      <c r="N825" s="10"/>
      <c r="O825" s="18"/>
      <c r="P825" s="18"/>
      <c r="Q825" s="22"/>
      <c r="R825" s="18"/>
      <c r="S825" s="199"/>
      <c r="T825" s="186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</row>
    <row r="826" spans="11:32" ht="12.75">
      <c r="K826" s="10"/>
      <c r="L826" s="10"/>
      <c r="M826" s="10"/>
      <c r="N826" s="10"/>
      <c r="O826" s="18"/>
      <c r="P826" s="18"/>
      <c r="Q826" s="22"/>
      <c r="R826" s="18"/>
      <c r="S826" s="199"/>
      <c r="T826" s="186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</row>
    <row r="827" spans="11:32" ht="12.75">
      <c r="K827" s="10"/>
      <c r="L827" s="10"/>
      <c r="M827" s="10"/>
      <c r="N827" s="10"/>
      <c r="O827" s="18"/>
      <c r="P827" s="18"/>
      <c r="Q827" s="22"/>
      <c r="R827" s="18"/>
      <c r="S827" s="199"/>
      <c r="T827" s="186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</row>
    <row r="828" spans="11:32" ht="12.75">
      <c r="K828" s="10"/>
      <c r="L828" s="10"/>
      <c r="M828" s="10"/>
      <c r="N828" s="10"/>
      <c r="O828" s="18"/>
      <c r="P828" s="18"/>
      <c r="Q828" s="22"/>
      <c r="R828" s="18"/>
      <c r="S828" s="199"/>
      <c r="T828" s="186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</row>
    <row r="829" spans="11:32" ht="12.75">
      <c r="K829" s="10"/>
      <c r="L829" s="10"/>
      <c r="M829" s="10"/>
      <c r="N829" s="10"/>
      <c r="O829" s="18"/>
      <c r="P829" s="18"/>
      <c r="Q829" s="22"/>
      <c r="R829" s="18"/>
      <c r="S829" s="199"/>
      <c r="T829" s="186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</row>
    <row r="830" spans="11:32" ht="12.75">
      <c r="K830" s="10"/>
      <c r="L830" s="10"/>
      <c r="M830" s="10"/>
      <c r="N830" s="10"/>
      <c r="O830" s="18"/>
      <c r="P830" s="18"/>
      <c r="Q830" s="22"/>
      <c r="R830" s="18"/>
      <c r="S830" s="199"/>
      <c r="T830" s="186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</row>
    <row r="831" spans="11:32" ht="12.75">
      <c r="K831" s="10"/>
      <c r="L831" s="10"/>
      <c r="M831" s="10"/>
      <c r="N831" s="10"/>
      <c r="O831" s="18"/>
      <c r="P831" s="18"/>
      <c r="Q831" s="22"/>
      <c r="R831" s="18"/>
      <c r="S831" s="199"/>
      <c r="T831" s="186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</row>
    <row r="832" spans="11:32" ht="12.75">
      <c r="K832" s="10"/>
      <c r="L832" s="10"/>
      <c r="M832" s="10"/>
      <c r="N832" s="10"/>
      <c r="O832" s="18"/>
      <c r="P832" s="18"/>
      <c r="Q832" s="22"/>
      <c r="R832" s="18"/>
      <c r="S832" s="199"/>
      <c r="T832" s="186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</row>
    <row r="833" spans="11:32" ht="12.75">
      <c r="K833" s="10"/>
      <c r="L833" s="10"/>
      <c r="M833" s="10"/>
      <c r="N833" s="10"/>
      <c r="O833" s="18"/>
      <c r="P833" s="18"/>
      <c r="Q833" s="22"/>
      <c r="R833" s="18"/>
      <c r="S833" s="199"/>
      <c r="T833" s="186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</row>
    <row r="834" spans="11:32" ht="12.75">
      <c r="K834" s="10"/>
      <c r="L834" s="10"/>
      <c r="M834" s="10"/>
      <c r="N834" s="10"/>
      <c r="O834" s="18"/>
      <c r="P834" s="18"/>
      <c r="Q834" s="22"/>
      <c r="R834" s="18"/>
      <c r="S834" s="199"/>
      <c r="T834" s="186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</row>
    <row r="835" spans="11:32" ht="12.75">
      <c r="K835" s="10"/>
      <c r="L835" s="10"/>
      <c r="M835" s="10"/>
      <c r="N835" s="10"/>
      <c r="O835" s="18"/>
      <c r="P835" s="18"/>
      <c r="Q835" s="22"/>
      <c r="R835" s="18"/>
      <c r="S835" s="199"/>
      <c r="T835" s="186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</row>
    <row r="836" spans="11:32" ht="12.75">
      <c r="K836" s="10"/>
      <c r="L836" s="10"/>
      <c r="M836" s="10"/>
      <c r="N836" s="10"/>
      <c r="O836" s="18"/>
      <c r="P836" s="18"/>
      <c r="Q836" s="22"/>
      <c r="R836" s="18"/>
      <c r="S836" s="199"/>
      <c r="T836" s="186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</row>
    <row r="837" spans="11:32" ht="12.75">
      <c r="K837" s="10"/>
      <c r="L837" s="10"/>
      <c r="M837" s="10"/>
      <c r="N837" s="10"/>
      <c r="O837" s="18"/>
      <c r="P837" s="18"/>
      <c r="Q837" s="22"/>
      <c r="R837" s="18"/>
      <c r="S837" s="199"/>
      <c r="T837" s="186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</row>
    <row r="838" spans="11:32" ht="12.75">
      <c r="K838" s="10"/>
      <c r="L838" s="10"/>
      <c r="M838" s="10"/>
      <c r="N838" s="10"/>
      <c r="O838" s="18"/>
      <c r="P838" s="18"/>
      <c r="Q838" s="22"/>
      <c r="R838" s="18"/>
      <c r="S838" s="199"/>
      <c r="T838" s="186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</row>
    <row r="839" spans="11:32" ht="12.75">
      <c r="K839" s="10"/>
      <c r="L839" s="10"/>
      <c r="M839" s="10"/>
      <c r="N839" s="10"/>
      <c r="O839" s="18"/>
      <c r="P839" s="18"/>
      <c r="Q839" s="22"/>
      <c r="R839" s="18"/>
      <c r="S839" s="199"/>
      <c r="T839" s="186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</row>
    <row r="840" spans="11:32" ht="12.75">
      <c r="K840" s="10"/>
      <c r="L840" s="10"/>
      <c r="M840" s="10"/>
      <c r="N840" s="10"/>
      <c r="O840" s="18"/>
      <c r="P840" s="18"/>
      <c r="Q840" s="22"/>
      <c r="R840" s="18"/>
      <c r="S840" s="199"/>
      <c r="T840" s="186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</row>
    <row r="841" spans="11:32" ht="12.75">
      <c r="K841" s="10"/>
      <c r="L841" s="10"/>
      <c r="M841" s="10"/>
      <c r="N841" s="10"/>
      <c r="O841" s="18"/>
      <c r="P841" s="18"/>
      <c r="Q841" s="22"/>
      <c r="R841" s="18"/>
      <c r="S841" s="199"/>
      <c r="T841" s="186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</row>
    <row r="842" spans="11:32" ht="12.75">
      <c r="K842" s="10"/>
      <c r="L842" s="10"/>
      <c r="M842" s="10"/>
      <c r="N842" s="10"/>
      <c r="O842" s="18"/>
      <c r="P842" s="18"/>
      <c r="Q842" s="22"/>
      <c r="R842" s="18"/>
      <c r="S842" s="199"/>
      <c r="T842" s="186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</row>
    <row r="843" spans="11:32" ht="12.75">
      <c r="K843" s="10"/>
      <c r="L843" s="10"/>
      <c r="M843" s="10"/>
      <c r="N843" s="10"/>
      <c r="O843" s="18"/>
      <c r="P843" s="18"/>
      <c r="Q843" s="22"/>
      <c r="R843" s="18"/>
      <c r="S843" s="199"/>
      <c r="T843" s="186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</row>
    <row r="844" spans="11:32" ht="12.75">
      <c r="K844" s="10"/>
      <c r="L844" s="10"/>
      <c r="M844" s="10"/>
      <c r="N844" s="10"/>
      <c r="O844" s="18"/>
      <c r="P844" s="18"/>
      <c r="Q844" s="22"/>
      <c r="R844" s="18"/>
      <c r="S844" s="199"/>
      <c r="T844" s="186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</row>
    <row r="845" spans="11:32" ht="12.75">
      <c r="K845" s="10"/>
      <c r="L845" s="10"/>
      <c r="M845" s="10"/>
      <c r="N845" s="10"/>
      <c r="O845" s="18"/>
      <c r="P845" s="18"/>
      <c r="Q845" s="22"/>
      <c r="R845" s="18"/>
      <c r="S845" s="199"/>
      <c r="T845" s="186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</row>
    <row r="846" spans="11:32" ht="12.75">
      <c r="K846" s="10"/>
      <c r="L846" s="10"/>
      <c r="M846" s="10"/>
      <c r="N846" s="10"/>
      <c r="O846" s="18"/>
      <c r="P846" s="18"/>
      <c r="Q846" s="22"/>
      <c r="R846" s="18"/>
      <c r="S846" s="199"/>
      <c r="T846" s="186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</row>
    <row r="847" spans="11:32" ht="12.75">
      <c r="K847" s="10"/>
      <c r="L847" s="10"/>
      <c r="M847" s="10"/>
      <c r="N847" s="10"/>
      <c r="O847" s="18"/>
      <c r="P847" s="18"/>
      <c r="Q847" s="22"/>
      <c r="R847" s="18"/>
      <c r="S847" s="199"/>
      <c r="T847" s="186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</row>
    <row r="848" spans="11:32" ht="12.75">
      <c r="K848" s="10"/>
      <c r="L848" s="10"/>
      <c r="M848" s="10"/>
      <c r="N848" s="10"/>
      <c r="O848" s="18"/>
      <c r="P848" s="18"/>
      <c r="Q848" s="22"/>
      <c r="R848" s="18"/>
      <c r="S848" s="199"/>
      <c r="T848" s="186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</row>
    <row r="849" spans="11:32" ht="12.75">
      <c r="K849" s="10"/>
      <c r="L849" s="10"/>
      <c r="M849" s="10"/>
      <c r="N849" s="10"/>
      <c r="O849" s="18"/>
      <c r="P849" s="18"/>
      <c r="Q849" s="22"/>
      <c r="R849" s="18"/>
      <c r="S849" s="199"/>
      <c r="T849" s="186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</row>
    <row r="850" spans="11:32" ht="12.75">
      <c r="K850" s="10"/>
      <c r="L850" s="10"/>
      <c r="M850" s="10"/>
      <c r="N850" s="10"/>
      <c r="O850" s="18"/>
      <c r="P850" s="18"/>
      <c r="Q850" s="22"/>
      <c r="R850" s="18"/>
      <c r="S850" s="199"/>
      <c r="T850" s="186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</row>
    <row r="851" spans="11:32" ht="12.75">
      <c r="K851" s="10"/>
      <c r="L851" s="10"/>
      <c r="M851" s="10"/>
      <c r="N851" s="10"/>
      <c r="O851" s="18"/>
      <c r="P851" s="18"/>
      <c r="Q851" s="22"/>
      <c r="R851" s="18"/>
      <c r="S851" s="199"/>
      <c r="T851" s="186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</row>
    <row r="852" spans="11:32" ht="12.75">
      <c r="K852" s="10"/>
      <c r="L852" s="10"/>
      <c r="M852" s="10"/>
      <c r="N852" s="10"/>
      <c r="O852" s="18"/>
      <c r="P852" s="18"/>
      <c r="Q852" s="22"/>
      <c r="R852" s="18"/>
      <c r="S852" s="199"/>
      <c r="T852" s="186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</row>
    <row r="853" spans="11:32" ht="12.75">
      <c r="K853" s="10"/>
      <c r="L853" s="10"/>
      <c r="M853" s="10"/>
      <c r="N853" s="10"/>
      <c r="O853" s="18"/>
      <c r="P853" s="18"/>
      <c r="Q853" s="22"/>
      <c r="R853" s="18"/>
      <c r="S853" s="199"/>
      <c r="T853" s="186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</row>
    <row r="854" spans="11:32" ht="12.75">
      <c r="K854" s="10"/>
      <c r="L854" s="10"/>
      <c r="M854" s="10"/>
      <c r="N854" s="10"/>
      <c r="O854" s="18"/>
      <c r="P854" s="18"/>
      <c r="Q854" s="22"/>
      <c r="R854" s="18"/>
      <c r="S854" s="199"/>
      <c r="T854" s="186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</row>
    <row r="855" spans="11:32" ht="12.75">
      <c r="K855" s="10"/>
      <c r="L855" s="10"/>
      <c r="M855" s="10"/>
      <c r="N855" s="10"/>
      <c r="O855" s="18"/>
      <c r="P855" s="18"/>
      <c r="Q855" s="22"/>
      <c r="R855" s="18"/>
      <c r="S855" s="199"/>
      <c r="T855" s="186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</row>
    <row r="856" spans="11:32" ht="12.75">
      <c r="K856" s="10"/>
      <c r="L856" s="10"/>
      <c r="M856" s="10"/>
      <c r="N856" s="10"/>
      <c r="O856" s="18"/>
      <c r="P856" s="18"/>
      <c r="Q856" s="22"/>
      <c r="R856" s="18"/>
      <c r="S856" s="199"/>
      <c r="T856" s="186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</row>
    <row r="857" spans="11:32" ht="12.75">
      <c r="K857" s="10"/>
      <c r="L857" s="10"/>
      <c r="M857" s="10"/>
      <c r="N857" s="10"/>
      <c r="O857" s="18"/>
      <c r="P857" s="18"/>
      <c r="Q857" s="22"/>
      <c r="R857" s="18"/>
      <c r="S857" s="199"/>
      <c r="T857" s="186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</row>
    <row r="858" spans="11:32" ht="12.75">
      <c r="K858" s="10"/>
      <c r="L858" s="10"/>
      <c r="M858" s="10"/>
      <c r="N858" s="10"/>
      <c r="O858" s="18"/>
      <c r="P858" s="18"/>
      <c r="Q858" s="22"/>
      <c r="R858" s="18"/>
      <c r="S858" s="199"/>
      <c r="T858" s="186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</row>
    <row r="859" spans="11:32" ht="12.75">
      <c r="K859" s="10"/>
      <c r="L859" s="10"/>
      <c r="M859" s="10"/>
      <c r="N859" s="10"/>
      <c r="O859" s="18"/>
      <c r="P859" s="18"/>
      <c r="Q859" s="22"/>
      <c r="R859" s="18"/>
      <c r="S859" s="199"/>
      <c r="T859" s="186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</row>
    <row r="860" spans="11:32" ht="12.75">
      <c r="K860" s="10"/>
      <c r="L860" s="10"/>
      <c r="M860" s="10"/>
      <c r="N860" s="10"/>
      <c r="O860" s="18"/>
      <c r="P860" s="18"/>
      <c r="Q860" s="22"/>
      <c r="R860" s="18"/>
      <c r="S860" s="199"/>
      <c r="T860" s="186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</row>
    <row r="861" spans="11:32" ht="12.75">
      <c r="K861" s="10"/>
      <c r="L861" s="10"/>
      <c r="M861" s="10"/>
      <c r="N861" s="10"/>
      <c r="O861" s="18"/>
      <c r="P861" s="18"/>
      <c r="Q861" s="22"/>
      <c r="R861" s="18"/>
      <c r="S861" s="199"/>
      <c r="T861" s="186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</row>
    <row r="862" spans="11:32" ht="12.75">
      <c r="K862" s="10"/>
      <c r="L862" s="10"/>
      <c r="M862" s="10"/>
      <c r="N862" s="10"/>
      <c r="O862" s="18"/>
      <c r="P862" s="18"/>
      <c r="Q862" s="22"/>
      <c r="R862" s="18"/>
      <c r="S862" s="199"/>
      <c r="T862" s="186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</row>
    <row r="863" spans="11:32" ht="12.75">
      <c r="K863" s="10"/>
      <c r="L863" s="10"/>
      <c r="M863" s="10"/>
      <c r="N863" s="10"/>
      <c r="O863" s="18"/>
      <c r="P863" s="18"/>
      <c r="Q863" s="22"/>
      <c r="R863" s="18"/>
      <c r="S863" s="199"/>
      <c r="T863" s="186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</row>
    <row r="864" spans="11:32" ht="12.75">
      <c r="K864" s="10"/>
      <c r="L864" s="10"/>
      <c r="M864" s="10"/>
      <c r="N864" s="10"/>
      <c r="O864" s="18"/>
      <c r="P864" s="18"/>
      <c r="Q864" s="22"/>
      <c r="R864" s="18"/>
      <c r="S864" s="199"/>
      <c r="T864" s="186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</row>
    <row r="865" spans="11:32" ht="12.75">
      <c r="K865" s="10"/>
      <c r="L865" s="10"/>
      <c r="M865" s="10"/>
      <c r="N865" s="10"/>
      <c r="O865" s="18"/>
      <c r="P865" s="18"/>
      <c r="Q865" s="22"/>
      <c r="R865" s="18"/>
      <c r="S865" s="199"/>
      <c r="T865" s="186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</row>
    <row r="866" spans="11:32" ht="12.75">
      <c r="K866" s="10"/>
      <c r="L866" s="10"/>
      <c r="M866" s="10"/>
      <c r="N866" s="10"/>
      <c r="O866" s="18"/>
      <c r="P866" s="18"/>
      <c r="Q866" s="22"/>
      <c r="R866" s="18"/>
      <c r="S866" s="199"/>
      <c r="T866" s="186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</row>
    <row r="867" spans="11:32" ht="12.75">
      <c r="K867" s="10"/>
      <c r="L867" s="10"/>
      <c r="M867" s="10"/>
      <c r="N867" s="10"/>
      <c r="O867" s="18"/>
      <c r="P867" s="18"/>
      <c r="Q867" s="22"/>
      <c r="R867" s="18"/>
      <c r="S867" s="199"/>
      <c r="T867" s="186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</row>
    <row r="868" spans="11:32" ht="12.75">
      <c r="K868" s="10"/>
      <c r="L868" s="10"/>
      <c r="M868" s="10"/>
      <c r="N868" s="10"/>
      <c r="O868" s="18"/>
      <c r="P868" s="18"/>
      <c r="Q868" s="22"/>
      <c r="R868" s="18"/>
      <c r="S868" s="199"/>
      <c r="T868" s="186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</row>
    <row r="869" spans="11:32" ht="12.75">
      <c r="K869" s="10"/>
      <c r="L869" s="10"/>
      <c r="M869" s="10"/>
      <c r="N869" s="10"/>
      <c r="O869" s="18"/>
      <c r="P869" s="18"/>
      <c r="Q869" s="22"/>
      <c r="R869" s="18"/>
      <c r="S869" s="199"/>
      <c r="T869" s="186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</row>
    <row r="870" spans="11:32" ht="12.75">
      <c r="K870" s="10"/>
      <c r="L870" s="10"/>
      <c r="M870" s="10"/>
      <c r="N870" s="10"/>
      <c r="O870" s="18"/>
      <c r="P870" s="18"/>
      <c r="Q870" s="22"/>
      <c r="R870" s="18"/>
      <c r="S870" s="199"/>
      <c r="T870" s="186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</row>
    <row r="871" spans="11:32" ht="12.75">
      <c r="K871" s="10"/>
      <c r="L871" s="10"/>
      <c r="M871" s="10"/>
      <c r="N871" s="10"/>
      <c r="O871" s="18"/>
      <c r="P871" s="18"/>
      <c r="Q871" s="22"/>
      <c r="R871" s="18"/>
      <c r="S871" s="199"/>
      <c r="T871" s="186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</row>
    <row r="872" spans="11:32" ht="12.75">
      <c r="K872" s="10"/>
      <c r="L872" s="10"/>
      <c r="M872" s="10"/>
      <c r="N872" s="10"/>
      <c r="O872" s="18"/>
      <c r="P872" s="18"/>
      <c r="Q872" s="22"/>
      <c r="R872" s="18"/>
      <c r="S872" s="199"/>
      <c r="T872" s="186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</row>
    <row r="873" spans="11:32" ht="12.75">
      <c r="K873" s="10"/>
      <c r="L873" s="10"/>
      <c r="M873" s="10"/>
      <c r="N873" s="10"/>
      <c r="O873" s="18"/>
      <c r="P873" s="18"/>
      <c r="Q873" s="22"/>
      <c r="R873" s="18"/>
      <c r="S873" s="199"/>
      <c r="T873" s="186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</row>
    <row r="874" spans="11:32" ht="12.75">
      <c r="K874" s="10"/>
      <c r="L874" s="10"/>
      <c r="M874" s="10"/>
      <c r="N874" s="10"/>
      <c r="O874" s="18"/>
      <c r="P874" s="18"/>
      <c r="Q874" s="22"/>
      <c r="R874" s="18"/>
      <c r="S874" s="199"/>
      <c r="T874" s="186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</row>
    <row r="875" spans="11:32" ht="12.75">
      <c r="K875" s="10"/>
      <c r="L875" s="10"/>
      <c r="M875" s="10"/>
      <c r="N875" s="10"/>
      <c r="O875" s="18"/>
      <c r="P875" s="18"/>
      <c r="Q875" s="22"/>
      <c r="R875" s="18"/>
      <c r="S875" s="199"/>
      <c r="T875" s="186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</row>
    <row r="876" spans="11:32" ht="12.75">
      <c r="K876" s="10"/>
      <c r="L876" s="10"/>
      <c r="M876" s="10"/>
      <c r="N876" s="10"/>
      <c r="O876" s="18"/>
      <c r="P876" s="18"/>
      <c r="Q876" s="22"/>
      <c r="R876" s="18"/>
      <c r="S876" s="199"/>
      <c r="T876" s="186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</row>
    <row r="877" spans="11:32" ht="12.75">
      <c r="K877" s="10"/>
      <c r="L877" s="10"/>
      <c r="M877" s="10"/>
      <c r="N877" s="10"/>
      <c r="O877" s="18"/>
      <c r="P877" s="18"/>
      <c r="Q877" s="22"/>
      <c r="R877" s="18"/>
      <c r="S877" s="199"/>
      <c r="T877" s="186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</row>
    <row r="878" spans="11:32" ht="12.75">
      <c r="K878" s="10"/>
      <c r="L878" s="10"/>
      <c r="M878" s="10"/>
      <c r="N878" s="10"/>
      <c r="O878" s="18"/>
      <c r="P878" s="18"/>
      <c r="Q878" s="22"/>
      <c r="R878" s="18"/>
      <c r="S878" s="199"/>
      <c r="T878" s="186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</row>
    <row r="879" spans="11:32" ht="12.75">
      <c r="K879" s="10"/>
      <c r="L879" s="10"/>
      <c r="M879" s="10"/>
      <c r="N879" s="10"/>
      <c r="O879" s="18"/>
      <c r="P879" s="18"/>
      <c r="Q879" s="22"/>
      <c r="R879" s="18"/>
      <c r="S879" s="199"/>
      <c r="T879" s="186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</row>
    <row r="880" spans="11:32" ht="12.75">
      <c r="K880" s="10"/>
      <c r="L880" s="10"/>
      <c r="M880" s="10"/>
      <c r="N880" s="10"/>
      <c r="O880" s="18"/>
      <c r="P880" s="18"/>
      <c r="Q880" s="22"/>
      <c r="R880" s="18"/>
      <c r="S880" s="199"/>
      <c r="T880" s="186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</row>
    <row r="881" spans="11:32" ht="12.75">
      <c r="K881" s="10"/>
      <c r="L881" s="10"/>
      <c r="M881" s="10"/>
      <c r="N881" s="10"/>
      <c r="O881" s="18"/>
      <c r="P881" s="18"/>
      <c r="Q881" s="22"/>
      <c r="R881" s="18"/>
      <c r="S881" s="199"/>
      <c r="T881" s="186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</row>
    <row r="882" spans="11:32" ht="12.75">
      <c r="K882" s="10"/>
      <c r="L882" s="10"/>
      <c r="M882" s="10"/>
      <c r="N882" s="10"/>
      <c r="O882" s="18"/>
      <c r="P882" s="18"/>
      <c r="Q882" s="22"/>
      <c r="R882" s="18"/>
      <c r="S882" s="199"/>
      <c r="T882" s="186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</row>
    <row r="883" spans="11:32" ht="12.75">
      <c r="K883" s="10"/>
      <c r="L883" s="10"/>
      <c r="M883" s="10"/>
      <c r="N883" s="10"/>
      <c r="O883" s="18"/>
      <c r="P883" s="18"/>
      <c r="Q883" s="22"/>
      <c r="R883" s="18"/>
      <c r="S883" s="199"/>
      <c r="T883" s="186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</row>
    <row r="884" spans="11:32" ht="12.75">
      <c r="K884" s="10"/>
      <c r="L884" s="10"/>
      <c r="M884" s="10"/>
      <c r="N884" s="10"/>
      <c r="O884" s="18"/>
      <c r="P884" s="18"/>
      <c r="Q884" s="22"/>
      <c r="R884" s="18"/>
      <c r="S884" s="199"/>
      <c r="T884" s="186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</row>
    <row r="885" spans="11:32" ht="12.75">
      <c r="K885" s="10"/>
      <c r="L885" s="10"/>
      <c r="M885" s="10"/>
      <c r="N885" s="10"/>
      <c r="O885" s="18"/>
      <c r="P885" s="18"/>
      <c r="Q885" s="22"/>
      <c r="R885" s="18"/>
      <c r="S885" s="199"/>
      <c r="T885" s="186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</row>
    <row r="886" spans="11:32" ht="12.75">
      <c r="K886" s="10"/>
      <c r="L886" s="10"/>
      <c r="M886" s="10"/>
      <c r="N886" s="10"/>
      <c r="O886" s="18"/>
      <c r="P886" s="18"/>
      <c r="Q886" s="22"/>
      <c r="R886" s="18"/>
      <c r="S886" s="199"/>
      <c r="T886" s="186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</row>
    <row r="887" spans="11:32" ht="12.75">
      <c r="K887" s="10"/>
      <c r="L887" s="10"/>
      <c r="M887" s="10"/>
      <c r="N887" s="10"/>
      <c r="O887" s="18"/>
      <c r="P887" s="18"/>
      <c r="Q887" s="22"/>
      <c r="R887" s="18"/>
      <c r="S887" s="199"/>
      <c r="T887" s="186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</row>
    <row r="888" spans="11:32" ht="12.75">
      <c r="K888" s="10"/>
      <c r="L888" s="10"/>
      <c r="M888" s="10"/>
      <c r="N888" s="10"/>
      <c r="O888" s="18"/>
      <c r="P888" s="18"/>
      <c r="Q888" s="22"/>
      <c r="R888" s="18"/>
      <c r="S888" s="199"/>
      <c r="T888" s="186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</row>
    <row r="889" spans="11:32" ht="12.75">
      <c r="K889" s="10"/>
      <c r="L889" s="10"/>
      <c r="M889" s="10"/>
      <c r="N889" s="10"/>
      <c r="O889" s="18"/>
      <c r="P889" s="18"/>
      <c r="Q889" s="22"/>
      <c r="R889" s="18"/>
      <c r="S889" s="199"/>
      <c r="T889" s="186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</row>
    <row r="890" spans="11:32" ht="12.75">
      <c r="K890" s="10"/>
      <c r="L890" s="10"/>
      <c r="M890" s="10"/>
      <c r="N890" s="10"/>
      <c r="O890" s="18"/>
      <c r="P890" s="18"/>
      <c r="Q890" s="22"/>
      <c r="R890" s="18"/>
      <c r="S890" s="199"/>
      <c r="T890" s="186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</row>
    <row r="891" spans="11:32" ht="12.75">
      <c r="K891" s="10"/>
      <c r="L891" s="10"/>
      <c r="M891" s="10"/>
      <c r="N891" s="10"/>
      <c r="O891" s="18"/>
      <c r="P891" s="18"/>
      <c r="Q891" s="22"/>
      <c r="R891" s="18"/>
      <c r="S891" s="199"/>
      <c r="T891" s="186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</row>
    <row r="892" spans="11:32" ht="12.75">
      <c r="K892" s="10"/>
      <c r="L892" s="10"/>
      <c r="M892" s="10"/>
      <c r="N892" s="10"/>
      <c r="O892" s="18"/>
      <c r="P892" s="18"/>
      <c r="Q892" s="22"/>
      <c r="R892" s="18"/>
      <c r="S892" s="199"/>
      <c r="T892" s="186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</row>
    <row r="893" spans="11:32" ht="12.75">
      <c r="K893" s="10"/>
      <c r="L893" s="10"/>
      <c r="M893" s="10"/>
      <c r="N893" s="10"/>
      <c r="O893" s="18"/>
      <c r="P893" s="18"/>
      <c r="Q893" s="22"/>
      <c r="R893" s="18"/>
      <c r="S893" s="199"/>
      <c r="T893" s="186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</row>
    <row r="894" spans="11:32" ht="12.75">
      <c r="K894" s="10"/>
      <c r="L894" s="10"/>
      <c r="M894" s="10"/>
      <c r="N894" s="10"/>
      <c r="O894" s="18"/>
      <c r="P894" s="18"/>
      <c r="Q894" s="22"/>
      <c r="R894" s="18"/>
      <c r="S894" s="199"/>
      <c r="T894" s="186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</row>
    <row r="895" spans="11:32" ht="12.75">
      <c r="K895" s="10"/>
      <c r="L895" s="10"/>
      <c r="M895" s="10"/>
      <c r="N895" s="10"/>
      <c r="O895" s="18"/>
      <c r="P895" s="18"/>
      <c r="Q895" s="22"/>
      <c r="R895" s="18"/>
      <c r="S895" s="199"/>
      <c r="T895" s="186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</row>
    <row r="896" spans="11:32" ht="12.75">
      <c r="K896" s="10"/>
      <c r="L896" s="10"/>
      <c r="M896" s="10"/>
      <c r="N896" s="10"/>
      <c r="O896" s="18"/>
      <c r="P896" s="18"/>
      <c r="Q896" s="22"/>
      <c r="R896" s="18"/>
      <c r="S896" s="199"/>
      <c r="T896" s="186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</row>
    <row r="897" spans="11:32" ht="12.75">
      <c r="K897" s="10"/>
      <c r="L897" s="10"/>
      <c r="M897" s="10"/>
      <c r="N897" s="10"/>
      <c r="O897" s="18"/>
      <c r="P897" s="18"/>
      <c r="Q897" s="22"/>
      <c r="R897" s="18"/>
      <c r="S897" s="199"/>
      <c r="T897" s="186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</row>
    <row r="898" spans="11:32" ht="12.75">
      <c r="K898" s="10"/>
      <c r="L898" s="10"/>
      <c r="M898" s="10"/>
      <c r="N898" s="10"/>
      <c r="O898" s="18"/>
      <c r="P898" s="18"/>
      <c r="Q898" s="22"/>
      <c r="R898" s="18"/>
      <c r="S898" s="199"/>
      <c r="T898" s="186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</row>
    <row r="899" spans="11:32" ht="12.75">
      <c r="K899" s="10"/>
      <c r="L899" s="10"/>
      <c r="M899" s="10"/>
      <c r="N899" s="10"/>
      <c r="O899" s="18"/>
      <c r="P899" s="18"/>
      <c r="Q899" s="22"/>
      <c r="R899" s="18"/>
      <c r="S899" s="199"/>
      <c r="T899" s="186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</row>
    <row r="900" spans="11:32" ht="12.75">
      <c r="K900" s="10"/>
      <c r="L900" s="10"/>
      <c r="M900" s="10"/>
      <c r="N900" s="10"/>
      <c r="O900" s="18"/>
      <c r="P900" s="18"/>
      <c r="Q900" s="22"/>
      <c r="R900" s="18"/>
      <c r="S900" s="199"/>
      <c r="T900" s="186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</row>
    <row r="901" spans="11:32" ht="12.75">
      <c r="K901" s="10"/>
      <c r="L901" s="10"/>
      <c r="M901" s="10"/>
      <c r="N901" s="10"/>
      <c r="O901" s="18"/>
      <c r="P901" s="18"/>
      <c r="Q901" s="22"/>
      <c r="R901" s="18"/>
      <c r="S901" s="199"/>
      <c r="T901" s="186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</row>
    <row r="902" spans="11:32" ht="12.75">
      <c r="K902" s="10"/>
      <c r="L902" s="10"/>
      <c r="M902" s="10"/>
      <c r="N902" s="10"/>
      <c r="O902" s="18"/>
      <c r="P902" s="18"/>
      <c r="Q902" s="22"/>
      <c r="R902" s="18"/>
      <c r="S902" s="199"/>
      <c r="T902" s="186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</row>
    <row r="903" spans="11:32" ht="12.75">
      <c r="K903" s="10"/>
      <c r="L903" s="10"/>
      <c r="M903" s="10"/>
      <c r="N903" s="10"/>
      <c r="O903" s="18"/>
      <c r="P903" s="18"/>
      <c r="Q903" s="22"/>
      <c r="R903" s="18"/>
      <c r="S903" s="199"/>
      <c r="T903" s="186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</row>
    <row r="904" spans="11:32" ht="12.75">
      <c r="K904" s="10"/>
      <c r="L904" s="10"/>
      <c r="M904" s="10"/>
      <c r="N904" s="10"/>
      <c r="O904" s="18"/>
      <c r="P904" s="18"/>
      <c r="Q904" s="22"/>
      <c r="R904" s="18"/>
      <c r="S904" s="199"/>
      <c r="T904" s="186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</row>
    <row r="905" spans="11:32" ht="12.75">
      <c r="K905" s="10"/>
      <c r="L905" s="10"/>
      <c r="M905" s="10"/>
      <c r="N905" s="10"/>
      <c r="O905" s="18"/>
      <c r="P905" s="18"/>
      <c r="Q905" s="22"/>
      <c r="R905" s="18"/>
      <c r="S905" s="199"/>
      <c r="T905" s="186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</row>
    <row r="906" spans="11:32" ht="12.75">
      <c r="K906" s="10"/>
      <c r="L906" s="10"/>
      <c r="M906" s="10"/>
      <c r="N906" s="10"/>
      <c r="O906" s="18"/>
      <c r="P906" s="18"/>
      <c r="Q906" s="22"/>
      <c r="R906" s="18"/>
      <c r="S906" s="199"/>
      <c r="T906" s="186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</row>
    <row r="907" spans="11:32" ht="12.75">
      <c r="K907" s="10"/>
      <c r="L907" s="10"/>
      <c r="M907" s="10"/>
      <c r="N907" s="10"/>
      <c r="O907" s="18"/>
      <c r="P907" s="18"/>
      <c r="Q907" s="22"/>
      <c r="R907" s="18"/>
      <c r="S907" s="199"/>
      <c r="T907" s="186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</row>
    <row r="908" spans="11:32" ht="12.75">
      <c r="K908" s="10"/>
      <c r="L908" s="10"/>
      <c r="M908" s="10"/>
      <c r="N908" s="10"/>
      <c r="O908" s="18"/>
      <c r="P908" s="18"/>
      <c r="Q908" s="22"/>
      <c r="R908" s="18"/>
      <c r="S908" s="199"/>
      <c r="T908" s="186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</row>
    <row r="909" spans="11:32" ht="12.75">
      <c r="K909" s="10"/>
      <c r="L909" s="10"/>
      <c r="M909" s="10"/>
      <c r="N909" s="10"/>
      <c r="O909" s="18"/>
      <c r="P909" s="18"/>
      <c r="Q909" s="22"/>
      <c r="R909" s="18"/>
      <c r="S909" s="199"/>
      <c r="T909" s="186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</row>
    <row r="910" spans="11:32" ht="12.75">
      <c r="K910" s="10"/>
      <c r="L910" s="10"/>
      <c r="M910" s="10"/>
      <c r="N910" s="10"/>
      <c r="O910" s="18"/>
      <c r="P910" s="18"/>
      <c r="Q910" s="22"/>
      <c r="R910" s="18"/>
      <c r="S910" s="199"/>
      <c r="T910" s="186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</row>
    <row r="911" spans="11:32" ht="12.75">
      <c r="K911" s="10"/>
      <c r="L911" s="10"/>
      <c r="M911" s="10"/>
      <c r="N911" s="10"/>
      <c r="O911" s="18"/>
      <c r="P911" s="18"/>
      <c r="Q911" s="22"/>
      <c r="R911" s="18"/>
      <c r="S911" s="199"/>
      <c r="T911" s="186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</row>
    <row r="912" spans="11:32" ht="12.75">
      <c r="K912" s="10"/>
      <c r="L912" s="10"/>
      <c r="M912" s="10"/>
      <c r="N912" s="10"/>
      <c r="O912" s="18"/>
      <c r="P912" s="18"/>
      <c r="Q912" s="22"/>
      <c r="R912" s="18"/>
      <c r="S912" s="199"/>
      <c r="T912" s="186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</row>
    <row r="913" spans="11:32" ht="12.75">
      <c r="K913" s="10"/>
      <c r="L913" s="10"/>
      <c r="M913" s="10"/>
      <c r="N913" s="10"/>
      <c r="O913" s="18"/>
      <c r="P913" s="18"/>
      <c r="Q913" s="22"/>
      <c r="R913" s="18"/>
      <c r="S913" s="199"/>
      <c r="T913" s="186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</row>
    <row r="914" spans="11:32" ht="12.75">
      <c r="K914" s="10"/>
      <c r="L914" s="10"/>
      <c r="M914" s="10"/>
      <c r="N914" s="10"/>
      <c r="O914" s="18"/>
      <c r="P914" s="18"/>
      <c r="Q914" s="22"/>
      <c r="R914" s="18"/>
      <c r="S914" s="199"/>
      <c r="T914" s="186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</row>
    <row r="915" spans="11:32" ht="12.75">
      <c r="K915" s="10"/>
      <c r="L915" s="10"/>
      <c r="M915" s="10"/>
      <c r="N915" s="10"/>
      <c r="O915" s="18"/>
      <c r="P915" s="18"/>
      <c r="Q915" s="22"/>
      <c r="R915" s="18"/>
      <c r="S915" s="199"/>
      <c r="T915" s="186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</row>
    <row r="916" spans="11:32" ht="12.75">
      <c r="K916" s="10"/>
      <c r="L916" s="10"/>
      <c r="M916" s="10"/>
      <c r="N916" s="10"/>
      <c r="O916" s="18"/>
      <c r="P916" s="18"/>
      <c r="Q916" s="22"/>
      <c r="R916" s="18"/>
      <c r="S916" s="199"/>
      <c r="T916" s="186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</row>
    <row r="917" spans="11:32" ht="12.75">
      <c r="K917" s="10"/>
      <c r="L917" s="10"/>
      <c r="M917" s="10"/>
      <c r="N917" s="10"/>
      <c r="O917" s="18"/>
      <c r="P917" s="18"/>
      <c r="Q917" s="22"/>
      <c r="R917" s="18"/>
      <c r="S917" s="199"/>
      <c r="T917" s="186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</row>
    <row r="918" spans="11:32" ht="12.75">
      <c r="K918" s="10"/>
      <c r="L918" s="10"/>
      <c r="M918" s="10"/>
      <c r="N918" s="10"/>
      <c r="O918" s="18"/>
      <c r="P918" s="18"/>
      <c r="Q918" s="22"/>
      <c r="R918" s="18"/>
      <c r="S918" s="199"/>
      <c r="T918" s="186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</row>
    <row r="919" spans="11:32" ht="12.75">
      <c r="K919" s="10"/>
      <c r="L919" s="10"/>
      <c r="M919" s="10"/>
      <c r="N919" s="10"/>
      <c r="O919" s="18"/>
      <c r="P919" s="18"/>
      <c r="Q919" s="22"/>
      <c r="R919" s="18"/>
      <c r="S919" s="199"/>
      <c r="T919" s="186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</row>
    <row r="920" spans="11:32" ht="12.75">
      <c r="K920" s="10"/>
      <c r="L920" s="10"/>
      <c r="M920" s="10"/>
      <c r="N920" s="10"/>
      <c r="O920" s="18"/>
      <c r="P920" s="18"/>
      <c r="Q920" s="22"/>
      <c r="R920" s="18"/>
      <c r="S920" s="199"/>
      <c r="T920" s="186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</row>
    <row r="921" spans="11:32" ht="12.75">
      <c r="K921" s="10"/>
      <c r="L921" s="10"/>
      <c r="M921" s="10"/>
      <c r="N921" s="10"/>
      <c r="O921" s="18"/>
      <c r="P921" s="18"/>
      <c r="Q921" s="22"/>
      <c r="R921" s="18"/>
      <c r="S921" s="199"/>
      <c r="T921" s="186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</row>
    <row r="922" spans="11:32" ht="12.75">
      <c r="K922" s="10"/>
      <c r="L922" s="10"/>
      <c r="M922" s="10"/>
      <c r="N922" s="10"/>
      <c r="O922" s="18"/>
      <c r="P922" s="18"/>
      <c r="Q922" s="22"/>
      <c r="R922" s="18"/>
      <c r="S922" s="199"/>
      <c r="T922" s="186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</row>
    <row r="923" spans="11:32" ht="12.75">
      <c r="K923" s="10"/>
      <c r="L923" s="10"/>
      <c r="M923" s="10"/>
      <c r="N923" s="10"/>
      <c r="O923" s="18"/>
      <c r="P923" s="18"/>
      <c r="Q923" s="22"/>
      <c r="R923" s="18"/>
      <c r="S923" s="199"/>
      <c r="T923" s="186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</row>
    <row r="924" spans="11:32" ht="12.75">
      <c r="K924" s="10"/>
      <c r="L924" s="10"/>
      <c r="M924" s="10"/>
      <c r="N924" s="10"/>
      <c r="O924" s="18"/>
      <c r="P924" s="18"/>
      <c r="Q924" s="22"/>
      <c r="R924" s="18"/>
      <c r="S924" s="199"/>
      <c r="T924" s="186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</row>
    <row r="925" spans="11:32" ht="12.75">
      <c r="K925" s="10"/>
      <c r="L925" s="10"/>
      <c r="M925" s="10"/>
      <c r="N925" s="10"/>
      <c r="O925" s="18"/>
      <c r="P925" s="18"/>
      <c r="Q925" s="22"/>
      <c r="R925" s="18"/>
      <c r="S925" s="199"/>
      <c r="T925" s="186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</row>
    <row r="926" spans="11:32" ht="12.75">
      <c r="K926" s="10"/>
      <c r="L926" s="10"/>
      <c r="M926" s="10"/>
      <c r="N926" s="10"/>
      <c r="O926" s="18"/>
      <c r="P926" s="18"/>
      <c r="Q926" s="22"/>
      <c r="R926" s="18"/>
      <c r="S926" s="199"/>
      <c r="T926" s="186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</row>
    <row r="927" spans="11:32" ht="12.75">
      <c r="K927" s="10"/>
      <c r="L927" s="10"/>
      <c r="M927" s="10"/>
      <c r="N927" s="10"/>
      <c r="O927" s="18"/>
      <c r="P927" s="18"/>
      <c r="Q927" s="22"/>
      <c r="R927" s="18"/>
      <c r="S927" s="199"/>
      <c r="T927" s="186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</row>
    <row r="928" spans="11:32" ht="12.75">
      <c r="K928" s="10"/>
      <c r="L928" s="10"/>
      <c r="M928" s="10"/>
      <c r="N928" s="10"/>
      <c r="O928" s="18"/>
      <c r="P928" s="18"/>
      <c r="Q928" s="22"/>
      <c r="R928" s="18"/>
      <c r="S928" s="199"/>
      <c r="T928" s="186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</row>
    <row r="929" spans="11:32" ht="12.75">
      <c r="K929" s="10"/>
      <c r="L929" s="10"/>
      <c r="M929" s="10"/>
      <c r="N929" s="10"/>
      <c r="O929" s="18"/>
      <c r="P929" s="18"/>
      <c r="Q929" s="22"/>
      <c r="R929" s="18"/>
      <c r="S929" s="199"/>
      <c r="T929" s="186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</row>
    <row r="930" spans="11:32" ht="12.75">
      <c r="K930" s="10"/>
      <c r="L930" s="10"/>
      <c r="M930" s="10"/>
      <c r="N930" s="10"/>
      <c r="O930" s="18"/>
      <c r="P930" s="18"/>
      <c r="Q930" s="22"/>
      <c r="R930" s="18"/>
      <c r="S930" s="199"/>
      <c r="T930" s="186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</row>
    <row r="931" spans="11:32" ht="12.75">
      <c r="K931" s="10"/>
      <c r="L931" s="10"/>
      <c r="M931" s="10"/>
      <c r="N931" s="10"/>
      <c r="O931" s="18"/>
      <c r="P931" s="18"/>
      <c r="Q931" s="22"/>
      <c r="R931" s="18"/>
      <c r="S931" s="199"/>
      <c r="T931" s="186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</row>
    <row r="932" spans="11:32" ht="12.75">
      <c r="K932" s="10"/>
      <c r="L932" s="10"/>
      <c r="M932" s="10"/>
      <c r="N932" s="10"/>
      <c r="O932" s="18"/>
      <c r="P932" s="18"/>
      <c r="Q932" s="22"/>
      <c r="R932" s="18"/>
      <c r="S932" s="199"/>
      <c r="T932" s="186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</row>
    <row r="933" spans="11:32" ht="12.75">
      <c r="K933" s="10"/>
      <c r="L933" s="10"/>
      <c r="M933" s="10"/>
      <c r="N933" s="10"/>
      <c r="O933" s="18"/>
      <c r="P933" s="18"/>
      <c r="Q933" s="22"/>
      <c r="R933" s="18"/>
      <c r="S933" s="199"/>
      <c r="T933" s="186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</row>
    <row r="934" spans="11:32" ht="12.75">
      <c r="K934" s="10"/>
      <c r="L934" s="10"/>
      <c r="M934" s="10"/>
      <c r="N934" s="10"/>
      <c r="O934" s="18"/>
      <c r="P934" s="18"/>
      <c r="Q934" s="22"/>
      <c r="R934" s="18"/>
      <c r="S934" s="199"/>
      <c r="T934" s="186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</row>
    <row r="935" spans="11:32" ht="12.75">
      <c r="K935" s="10"/>
      <c r="L935" s="10"/>
      <c r="M935" s="10"/>
      <c r="N935" s="10"/>
      <c r="O935" s="18"/>
      <c r="P935" s="18"/>
      <c r="Q935" s="22"/>
      <c r="R935" s="18"/>
      <c r="S935" s="199"/>
      <c r="T935" s="186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</row>
    <row r="936" spans="11:32" ht="12.75">
      <c r="K936" s="10"/>
      <c r="L936" s="10"/>
      <c r="M936" s="10"/>
      <c r="N936" s="10"/>
      <c r="O936" s="18"/>
      <c r="P936" s="18"/>
      <c r="Q936" s="22"/>
      <c r="R936" s="18"/>
      <c r="S936" s="199"/>
      <c r="T936" s="186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</row>
    <row r="937" spans="11:32" ht="12.75">
      <c r="K937" s="10"/>
      <c r="L937" s="10"/>
      <c r="M937" s="10"/>
      <c r="N937" s="10"/>
      <c r="O937" s="18"/>
      <c r="P937" s="18"/>
      <c r="Q937" s="22"/>
      <c r="R937" s="18"/>
      <c r="S937" s="199"/>
      <c r="T937" s="186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</row>
    <row r="938" spans="11:32" ht="12.75">
      <c r="K938" s="10"/>
      <c r="L938" s="10"/>
      <c r="M938" s="10"/>
      <c r="N938" s="10"/>
      <c r="O938" s="18"/>
      <c r="P938" s="18"/>
      <c r="Q938" s="22"/>
      <c r="R938" s="18"/>
      <c r="S938" s="199"/>
      <c r="T938" s="186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</row>
    <row r="939" spans="11:32" ht="12.75">
      <c r="K939" s="10"/>
      <c r="L939" s="10"/>
      <c r="M939" s="10"/>
      <c r="N939" s="10"/>
      <c r="O939" s="18"/>
      <c r="P939" s="18"/>
      <c r="Q939" s="22"/>
      <c r="R939" s="18"/>
      <c r="S939" s="199"/>
      <c r="T939" s="186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</row>
    <row r="940" spans="11:32" ht="12.75">
      <c r="K940" s="10"/>
      <c r="L940" s="10"/>
      <c r="M940" s="10"/>
      <c r="N940" s="10"/>
      <c r="O940" s="18"/>
      <c r="P940" s="18"/>
      <c r="Q940" s="22"/>
      <c r="R940" s="18"/>
      <c r="S940" s="199"/>
      <c r="T940" s="186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</row>
    <row r="941" spans="11:32" ht="12.75">
      <c r="K941" s="10"/>
      <c r="L941" s="10"/>
      <c r="M941" s="10"/>
      <c r="N941" s="10"/>
      <c r="O941" s="18"/>
      <c r="P941" s="18"/>
      <c r="Q941" s="22"/>
      <c r="R941" s="18"/>
      <c r="S941" s="199"/>
      <c r="T941" s="186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</row>
    <row r="942" spans="11:32" ht="12.75">
      <c r="K942" s="10"/>
      <c r="L942" s="10"/>
      <c r="M942" s="10"/>
      <c r="N942" s="10"/>
      <c r="O942" s="18"/>
      <c r="P942" s="18"/>
      <c r="Q942" s="22"/>
      <c r="R942" s="18"/>
      <c r="S942" s="199"/>
      <c r="T942" s="186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</row>
    <row r="943" spans="11:32" ht="12.75">
      <c r="K943" s="10"/>
      <c r="L943" s="10"/>
      <c r="M943" s="10"/>
      <c r="N943" s="10"/>
      <c r="O943" s="18"/>
      <c r="P943" s="18"/>
      <c r="Q943" s="22"/>
      <c r="R943" s="18"/>
      <c r="S943" s="199"/>
      <c r="T943" s="186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</row>
    <row r="944" spans="11:32" ht="12.75">
      <c r="K944" s="10"/>
      <c r="L944" s="10"/>
      <c r="M944" s="10"/>
      <c r="N944" s="10"/>
      <c r="O944" s="18"/>
      <c r="P944" s="18"/>
      <c r="Q944" s="22"/>
      <c r="R944" s="18"/>
      <c r="S944" s="199"/>
      <c r="T944" s="186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</row>
    <row r="945" spans="11:32" ht="12.75">
      <c r="K945" s="10"/>
      <c r="L945" s="10"/>
      <c r="M945" s="10"/>
      <c r="N945" s="10"/>
      <c r="O945" s="18"/>
      <c r="P945" s="18"/>
      <c r="Q945" s="22"/>
      <c r="R945" s="18"/>
      <c r="S945" s="199"/>
      <c r="T945" s="186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</row>
    <row r="946" spans="11:32" ht="12.75">
      <c r="K946" s="10"/>
      <c r="L946" s="10"/>
      <c r="M946" s="10"/>
      <c r="N946" s="10"/>
      <c r="O946" s="18"/>
      <c r="P946" s="18"/>
      <c r="Q946" s="22"/>
      <c r="R946" s="18"/>
      <c r="S946" s="199"/>
      <c r="T946" s="186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</row>
    <row r="947" spans="11:32" ht="12.75">
      <c r="K947" s="10"/>
      <c r="L947" s="10"/>
      <c r="M947" s="10"/>
      <c r="N947" s="10"/>
      <c r="O947" s="18"/>
      <c r="P947" s="18"/>
      <c r="Q947" s="22"/>
      <c r="R947" s="18"/>
      <c r="S947" s="199"/>
      <c r="T947" s="186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</row>
    <row r="948" spans="11:32" ht="12.75">
      <c r="K948" s="10"/>
      <c r="L948" s="10"/>
      <c r="M948" s="10"/>
      <c r="N948" s="10"/>
      <c r="O948" s="18"/>
      <c r="P948" s="18"/>
      <c r="Q948" s="22"/>
      <c r="R948" s="18"/>
      <c r="S948" s="199"/>
      <c r="T948" s="186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</row>
    <row r="949" spans="11:32" ht="12.75">
      <c r="K949" s="10"/>
      <c r="L949" s="10"/>
      <c r="M949" s="10"/>
      <c r="N949" s="10"/>
      <c r="O949" s="18"/>
      <c r="P949" s="18"/>
      <c r="Q949" s="22"/>
      <c r="R949" s="18"/>
      <c r="S949" s="199"/>
      <c r="T949" s="186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</row>
    <row r="950" spans="11:32" ht="12.75">
      <c r="K950" s="10"/>
      <c r="L950" s="10"/>
      <c r="M950" s="10"/>
      <c r="N950" s="10"/>
      <c r="O950" s="18"/>
      <c r="P950" s="18"/>
      <c r="Q950" s="22"/>
      <c r="R950" s="18"/>
      <c r="S950" s="199"/>
      <c r="T950" s="186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</row>
    <row r="951" spans="11:32" ht="12.75">
      <c r="K951" s="10"/>
      <c r="L951" s="10"/>
      <c r="M951" s="10"/>
      <c r="N951" s="10"/>
      <c r="O951" s="18"/>
      <c r="P951" s="18"/>
      <c r="Q951" s="22"/>
      <c r="R951" s="18"/>
      <c r="S951" s="199"/>
      <c r="T951" s="186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</row>
    <row r="952" spans="11:32" ht="12.75">
      <c r="K952" s="10"/>
      <c r="L952" s="10"/>
      <c r="M952" s="10"/>
      <c r="N952" s="10"/>
      <c r="O952" s="18"/>
      <c r="P952" s="18"/>
      <c r="Q952" s="22"/>
      <c r="R952" s="18"/>
      <c r="S952" s="199"/>
      <c r="T952" s="186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</row>
    <row r="953" spans="11:32" ht="12.75">
      <c r="K953" s="10"/>
      <c r="L953" s="10"/>
      <c r="M953" s="10"/>
      <c r="N953" s="10"/>
      <c r="O953" s="18"/>
      <c r="P953" s="18"/>
      <c r="Q953" s="22"/>
      <c r="R953" s="18"/>
      <c r="S953" s="199"/>
      <c r="T953" s="186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</row>
    <row r="954" spans="11:32" ht="12.75">
      <c r="K954" s="10"/>
      <c r="L954" s="10"/>
      <c r="M954" s="10"/>
      <c r="N954" s="10"/>
      <c r="O954" s="18"/>
      <c r="P954" s="18"/>
      <c r="Q954" s="22"/>
      <c r="R954" s="18"/>
      <c r="S954" s="199"/>
      <c r="T954" s="186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</row>
    <row r="955" spans="11:32" ht="12.75">
      <c r="K955" s="10"/>
      <c r="L955" s="10"/>
      <c r="M955" s="10"/>
      <c r="N955" s="10"/>
      <c r="O955" s="18"/>
      <c r="P955" s="18"/>
      <c r="Q955" s="22"/>
      <c r="R955" s="18"/>
      <c r="S955" s="199"/>
      <c r="T955" s="186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</row>
    <row r="956" spans="11:32" ht="12.75">
      <c r="K956" s="10"/>
      <c r="L956" s="10"/>
      <c r="M956" s="10"/>
      <c r="N956" s="10"/>
      <c r="O956" s="18"/>
      <c r="P956" s="18"/>
      <c r="Q956" s="22"/>
      <c r="R956" s="18"/>
      <c r="S956" s="199"/>
      <c r="T956" s="186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</row>
    <row r="957" spans="11:32" ht="12.75">
      <c r="K957" s="10"/>
      <c r="L957" s="10"/>
      <c r="M957" s="10"/>
      <c r="N957" s="10"/>
      <c r="O957" s="18"/>
      <c r="P957" s="18"/>
      <c r="Q957" s="22"/>
      <c r="R957" s="18"/>
      <c r="S957" s="199"/>
      <c r="T957" s="186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</row>
    <row r="958" spans="11:32" ht="12.75">
      <c r="K958" s="10"/>
      <c r="L958" s="10"/>
      <c r="M958" s="10"/>
      <c r="N958" s="10"/>
      <c r="O958" s="18"/>
      <c r="P958" s="18"/>
      <c r="Q958" s="22"/>
      <c r="R958" s="18"/>
      <c r="S958" s="199"/>
      <c r="T958" s="186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</row>
    <row r="959" spans="11:32" ht="12.75">
      <c r="K959" s="10"/>
      <c r="L959" s="10"/>
      <c r="M959" s="10"/>
      <c r="N959" s="10"/>
      <c r="O959" s="18"/>
      <c r="P959" s="18"/>
      <c r="Q959" s="22"/>
      <c r="R959" s="18"/>
      <c r="S959" s="199"/>
      <c r="T959" s="186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</row>
    <row r="960" spans="11:32" ht="12.75">
      <c r="K960" s="10"/>
      <c r="L960" s="10"/>
      <c r="M960" s="10"/>
      <c r="N960" s="10"/>
      <c r="O960" s="18"/>
      <c r="P960" s="18"/>
      <c r="Q960" s="22"/>
      <c r="R960" s="18"/>
      <c r="S960" s="199"/>
      <c r="T960" s="186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</row>
    <row r="961" spans="11:32" ht="12.75">
      <c r="K961" s="10"/>
      <c r="L961" s="10"/>
      <c r="M961" s="10"/>
      <c r="N961" s="10"/>
      <c r="O961" s="18"/>
      <c r="P961" s="18"/>
      <c r="Q961" s="22"/>
      <c r="R961" s="18"/>
      <c r="S961" s="199"/>
      <c r="T961" s="186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</row>
    <row r="962" spans="11:32" ht="12.75">
      <c r="K962" s="10"/>
      <c r="L962" s="10"/>
      <c r="M962" s="10"/>
      <c r="N962" s="10"/>
      <c r="O962" s="18"/>
      <c r="P962" s="18"/>
      <c r="Q962" s="22"/>
      <c r="R962" s="18"/>
      <c r="S962" s="199"/>
      <c r="T962" s="186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</row>
    <row r="963" spans="11:32" ht="12.75">
      <c r="K963" s="10"/>
      <c r="L963" s="10"/>
      <c r="M963" s="10"/>
      <c r="N963" s="10"/>
      <c r="O963" s="18"/>
      <c r="P963" s="18"/>
      <c r="Q963" s="22"/>
      <c r="R963" s="18"/>
      <c r="S963" s="199"/>
      <c r="T963" s="186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</row>
    <row r="964" spans="11:32" ht="12.75">
      <c r="K964" s="10"/>
      <c r="L964" s="10"/>
      <c r="M964" s="10"/>
      <c r="N964" s="10"/>
      <c r="O964" s="18"/>
      <c r="P964" s="18"/>
      <c r="Q964" s="22"/>
      <c r="R964" s="18"/>
      <c r="S964" s="199"/>
      <c r="T964" s="186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</row>
    <row r="965" spans="11:32" ht="12.75">
      <c r="K965" s="10"/>
      <c r="L965" s="10"/>
      <c r="M965" s="10"/>
      <c r="N965" s="10"/>
      <c r="O965" s="18"/>
      <c r="P965" s="18"/>
      <c r="Q965" s="22"/>
      <c r="R965" s="18"/>
      <c r="S965" s="199"/>
      <c r="T965" s="186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</row>
    <row r="966" spans="11:32" ht="12.75">
      <c r="K966" s="10"/>
      <c r="L966" s="10"/>
      <c r="M966" s="10"/>
      <c r="N966" s="10"/>
      <c r="O966" s="18"/>
      <c r="P966" s="18"/>
      <c r="Q966" s="22"/>
      <c r="R966" s="18"/>
      <c r="S966" s="199"/>
      <c r="T966" s="186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</row>
    <row r="967" spans="11:32" ht="12.75">
      <c r="K967" s="10"/>
      <c r="L967" s="10"/>
      <c r="M967" s="10"/>
      <c r="N967" s="10"/>
      <c r="O967" s="18"/>
      <c r="P967" s="18"/>
      <c r="Q967" s="22"/>
      <c r="R967" s="18"/>
      <c r="S967" s="199"/>
      <c r="T967" s="186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</row>
    <row r="968" spans="11:32" ht="12.75">
      <c r="K968" s="10"/>
      <c r="L968" s="10"/>
      <c r="M968" s="10"/>
      <c r="N968" s="10"/>
      <c r="O968" s="18"/>
      <c r="P968" s="18"/>
      <c r="Q968" s="22"/>
      <c r="R968" s="18"/>
      <c r="S968" s="199"/>
      <c r="T968" s="186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</row>
    <row r="969" spans="11:32" ht="12.75">
      <c r="K969" s="10"/>
      <c r="L969" s="10"/>
      <c r="M969" s="10"/>
      <c r="N969" s="10"/>
      <c r="O969" s="18"/>
      <c r="P969" s="18"/>
      <c r="Q969" s="22"/>
      <c r="R969" s="18"/>
      <c r="S969" s="199"/>
      <c r="T969" s="186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</row>
    <row r="970" spans="11:32" ht="12.75">
      <c r="K970" s="10"/>
      <c r="L970" s="10"/>
      <c r="M970" s="10"/>
      <c r="N970" s="10"/>
      <c r="O970" s="18"/>
      <c r="P970" s="18"/>
      <c r="Q970" s="22"/>
      <c r="R970" s="18"/>
      <c r="S970" s="199"/>
      <c r="T970" s="186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</row>
    <row r="971" spans="11:32" ht="12.75">
      <c r="K971" s="10"/>
      <c r="L971" s="10"/>
      <c r="M971" s="10"/>
      <c r="N971" s="10"/>
      <c r="O971" s="18"/>
      <c r="P971" s="18"/>
      <c r="Q971" s="22"/>
      <c r="R971" s="18"/>
      <c r="S971" s="199"/>
      <c r="T971" s="186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</row>
    <row r="972" spans="11:32" ht="12.75">
      <c r="K972" s="10"/>
      <c r="L972" s="10"/>
      <c r="M972" s="10"/>
      <c r="N972" s="10"/>
      <c r="O972" s="18"/>
      <c r="P972" s="18"/>
      <c r="Q972" s="22"/>
      <c r="R972" s="18"/>
      <c r="S972" s="199"/>
      <c r="T972" s="186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</row>
    <row r="973" spans="11:32" ht="12.75">
      <c r="K973" s="10"/>
      <c r="L973" s="10"/>
      <c r="M973" s="10"/>
      <c r="N973" s="10"/>
      <c r="O973" s="18"/>
      <c r="P973" s="18"/>
      <c r="Q973" s="22"/>
      <c r="R973" s="18"/>
      <c r="S973" s="199"/>
      <c r="T973" s="186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</row>
    <row r="974" spans="11:32" ht="12.75">
      <c r="K974" s="10"/>
      <c r="L974" s="10"/>
      <c r="M974" s="10"/>
      <c r="N974" s="10"/>
      <c r="O974" s="18"/>
      <c r="P974" s="18"/>
      <c r="Q974" s="22"/>
      <c r="R974" s="18"/>
      <c r="S974" s="199"/>
      <c r="T974" s="186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</row>
    <row r="975" spans="11:32" ht="12.75">
      <c r="K975" s="10"/>
      <c r="L975" s="10"/>
      <c r="M975" s="10"/>
      <c r="N975" s="10"/>
      <c r="O975" s="18"/>
      <c r="P975" s="18"/>
      <c r="Q975" s="22"/>
      <c r="R975" s="18"/>
      <c r="S975" s="199"/>
      <c r="T975" s="186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</row>
    <row r="976" spans="11:32" ht="12.75">
      <c r="K976" s="10"/>
      <c r="L976" s="10"/>
      <c r="M976" s="10"/>
      <c r="N976" s="10"/>
      <c r="O976" s="18"/>
      <c r="P976" s="18"/>
      <c r="Q976" s="22"/>
      <c r="R976" s="18"/>
      <c r="S976" s="199"/>
      <c r="T976" s="186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</row>
    <row r="977" spans="11:32" ht="12.75">
      <c r="K977" s="10"/>
      <c r="L977" s="10"/>
      <c r="M977" s="10"/>
      <c r="N977" s="10"/>
      <c r="O977" s="18"/>
      <c r="P977" s="18"/>
      <c r="Q977" s="22"/>
      <c r="R977" s="18"/>
      <c r="S977" s="199"/>
      <c r="T977" s="186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</row>
    <row r="978" spans="11:32" ht="12.75">
      <c r="K978" s="10"/>
      <c r="L978" s="10"/>
      <c r="M978" s="10"/>
      <c r="N978" s="10"/>
      <c r="O978" s="18"/>
      <c r="P978" s="18"/>
      <c r="Q978" s="22"/>
      <c r="R978" s="18"/>
      <c r="S978" s="199"/>
      <c r="T978" s="186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</row>
    <row r="979" spans="11:32" ht="12.75">
      <c r="K979" s="10"/>
      <c r="L979" s="10"/>
      <c r="M979" s="10"/>
      <c r="N979" s="10"/>
      <c r="O979" s="18"/>
      <c r="P979" s="18"/>
      <c r="Q979" s="22"/>
      <c r="R979" s="18"/>
      <c r="S979" s="199"/>
      <c r="T979" s="186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</row>
    <row r="980" spans="11:32" ht="12.75">
      <c r="K980" s="10"/>
      <c r="L980" s="10"/>
      <c r="M980" s="10"/>
      <c r="N980" s="10"/>
      <c r="O980" s="18"/>
      <c r="P980" s="18"/>
      <c r="Q980" s="22"/>
      <c r="R980" s="18"/>
      <c r="S980" s="199"/>
      <c r="T980" s="186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</row>
    <row r="981" spans="11:32" ht="12.75">
      <c r="K981" s="10"/>
      <c r="L981" s="10"/>
      <c r="M981" s="10"/>
      <c r="N981" s="10"/>
      <c r="O981" s="18"/>
      <c r="P981" s="18"/>
      <c r="Q981" s="22"/>
      <c r="R981" s="18"/>
      <c r="S981" s="199"/>
      <c r="T981" s="186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</row>
    <row r="982" spans="11:32" ht="12.75">
      <c r="K982" s="10"/>
      <c r="L982" s="10"/>
      <c r="M982" s="10"/>
      <c r="N982" s="10"/>
      <c r="O982" s="18"/>
      <c r="P982" s="18"/>
      <c r="Q982" s="22"/>
      <c r="R982" s="18"/>
      <c r="S982" s="199"/>
      <c r="T982" s="186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</row>
    <row r="983" spans="11:32" ht="12.75">
      <c r="K983" s="10"/>
      <c r="L983" s="10"/>
      <c r="M983" s="10"/>
      <c r="N983" s="10"/>
      <c r="O983" s="18"/>
      <c r="P983" s="18"/>
      <c r="Q983" s="22"/>
      <c r="R983" s="18"/>
      <c r="S983" s="199"/>
      <c r="T983" s="186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</row>
    <row r="984" spans="11:32" ht="12.75">
      <c r="K984" s="10"/>
      <c r="L984" s="10"/>
      <c r="M984" s="10"/>
      <c r="N984" s="10"/>
      <c r="O984" s="18"/>
      <c r="P984" s="18"/>
      <c r="Q984" s="22"/>
      <c r="R984" s="18"/>
      <c r="S984" s="199"/>
      <c r="T984" s="186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</row>
    <row r="985" spans="11:32" ht="12.75">
      <c r="K985" s="10"/>
      <c r="L985" s="10"/>
      <c r="M985" s="10"/>
      <c r="N985" s="10"/>
      <c r="O985" s="18"/>
      <c r="P985" s="18"/>
      <c r="Q985" s="22"/>
      <c r="R985" s="18"/>
      <c r="S985" s="199"/>
      <c r="T985" s="186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</row>
    <row r="986" spans="11:32" ht="12.75">
      <c r="K986" s="10"/>
      <c r="L986" s="10"/>
      <c r="M986" s="10"/>
      <c r="N986" s="10"/>
      <c r="O986" s="18"/>
      <c r="P986" s="18"/>
      <c r="Q986" s="22"/>
      <c r="R986" s="18"/>
      <c r="S986" s="199"/>
      <c r="T986" s="186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</row>
    <row r="987" spans="11:32" ht="12.75">
      <c r="K987" s="10"/>
      <c r="L987" s="10"/>
      <c r="M987" s="10"/>
      <c r="N987" s="10"/>
      <c r="O987" s="18"/>
      <c r="P987" s="18"/>
      <c r="Q987" s="22"/>
      <c r="R987" s="18"/>
      <c r="S987" s="199"/>
      <c r="T987" s="186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</row>
    <row r="988" spans="11:32" ht="12.75">
      <c r="K988" s="10"/>
      <c r="L988" s="10"/>
      <c r="M988" s="10"/>
      <c r="N988" s="10"/>
      <c r="O988" s="18"/>
      <c r="P988" s="18"/>
      <c r="Q988" s="22"/>
      <c r="R988" s="18"/>
      <c r="S988" s="199"/>
      <c r="T988" s="186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</row>
    <row r="989" spans="11:32" ht="12.75">
      <c r="K989" s="10"/>
      <c r="L989" s="10"/>
      <c r="M989" s="10"/>
      <c r="N989" s="10"/>
      <c r="O989" s="18"/>
      <c r="P989" s="18"/>
      <c r="Q989" s="22"/>
      <c r="R989" s="18"/>
      <c r="S989" s="199"/>
      <c r="T989" s="186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</row>
    <row r="990" spans="11:32" ht="12.75">
      <c r="K990" s="10"/>
      <c r="L990" s="10"/>
      <c r="M990" s="10"/>
      <c r="N990" s="10"/>
      <c r="O990" s="18"/>
      <c r="P990" s="18"/>
      <c r="Q990" s="22"/>
      <c r="R990" s="18"/>
      <c r="S990" s="199"/>
      <c r="T990" s="186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</row>
    <row r="991" spans="11:32" ht="12.75">
      <c r="K991" s="10"/>
      <c r="L991" s="10"/>
      <c r="M991" s="10"/>
      <c r="N991" s="10"/>
      <c r="O991" s="18"/>
      <c r="P991" s="18"/>
      <c r="Q991" s="22"/>
      <c r="R991" s="18"/>
      <c r="S991" s="199"/>
      <c r="T991" s="186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</row>
    <row r="992" spans="11:32" ht="12.75">
      <c r="K992" s="10"/>
      <c r="L992" s="10"/>
      <c r="M992" s="10"/>
      <c r="N992" s="10"/>
      <c r="O992" s="18"/>
      <c r="P992" s="18"/>
      <c r="Q992" s="22"/>
      <c r="R992" s="18"/>
      <c r="S992" s="199"/>
      <c r="T992" s="186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</row>
    <row r="993" spans="11:32" ht="12.75">
      <c r="K993" s="10"/>
      <c r="L993" s="10"/>
      <c r="M993" s="10"/>
      <c r="N993" s="10"/>
      <c r="O993" s="18"/>
      <c r="P993" s="18"/>
      <c r="Q993" s="22"/>
      <c r="R993" s="18"/>
      <c r="S993" s="199"/>
      <c r="T993" s="186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</row>
    <row r="994" spans="11:32" ht="12.75">
      <c r="K994" s="10"/>
      <c r="L994" s="10"/>
      <c r="M994" s="10"/>
      <c r="N994" s="10"/>
      <c r="O994" s="18"/>
      <c r="P994" s="18"/>
      <c r="Q994" s="22"/>
      <c r="R994" s="18"/>
      <c r="S994" s="199"/>
      <c r="T994" s="186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</row>
    <row r="995" spans="11:32" ht="12.75">
      <c r="K995" s="10"/>
      <c r="L995" s="10"/>
      <c r="M995" s="10"/>
      <c r="N995" s="10"/>
      <c r="O995" s="18"/>
      <c r="P995" s="18"/>
      <c r="Q995" s="22"/>
      <c r="R995" s="18"/>
      <c r="S995" s="199"/>
      <c r="T995" s="186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</row>
    <row r="996" spans="11:32" ht="12.75">
      <c r="K996" s="10"/>
      <c r="L996" s="10"/>
      <c r="M996" s="10"/>
      <c r="N996" s="10"/>
      <c r="O996" s="18"/>
      <c r="P996" s="18"/>
      <c r="Q996" s="22"/>
      <c r="R996" s="18"/>
      <c r="S996" s="199"/>
      <c r="T996" s="186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</row>
    <row r="997" spans="11:32" ht="12.75">
      <c r="K997" s="10"/>
      <c r="L997" s="10"/>
      <c r="M997" s="10"/>
      <c r="N997" s="10"/>
      <c r="O997" s="18"/>
      <c r="P997" s="18"/>
      <c r="Q997" s="22"/>
      <c r="R997" s="18"/>
      <c r="S997" s="199"/>
      <c r="T997" s="186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</row>
    <row r="998" spans="11:32" ht="12.75">
      <c r="K998" s="10"/>
      <c r="L998" s="10"/>
      <c r="M998" s="10"/>
      <c r="N998" s="10"/>
      <c r="O998" s="18"/>
      <c r="P998" s="18"/>
      <c r="Q998" s="22"/>
      <c r="R998" s="18"/>
      <c r="S998" s="199"/>
      <c r="T998" s="186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</row>
    <row r="999" spans="11:32" ht="12.75">
      <c r="K999" s="10"/>
      <c r="L999" s="10"/>
      <c r="M999" s="10"/>
      <c r="N999" s="10"/>
      <c r="O999" s="18"/>
      <c r="P999" s="18"/>
      <c r="Q999" s="22"/>
      <c r="R999" s="18"/>
      <c r="S999" s="199"/>
      <c r="T999" s="186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</row>
    <row r="1000" spans="11:32" ht="12.75">
      <c r="K1000" s="10"/>
      <c r="L1000" s="10"/>
      <c r="M1000" s="10"/>
      <c r="N1000" s="10"/>
      <c r="O1000" s="18"/>
      <c r="P1000" s="18"/>
      <c r="Q1000" s="22"/>
      <c r="R1000" s="18"/>
      <c r="S1000" s="199"/>
      <c r="T1000" s="186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</row>
    <row r="1001" spans="11:32" ht="12.75">
      <c r="K1001" s="10"/>
      <c r="L1001" s="10"/>
      <c r="M1001" s="10"/>
      <c r="N1001" s="10"/>
      <c r="O1001" s="18"/>
      <c r="P1001" s="18"/>
      <c r="Q1001" s="22"/>
      <c r="R1001" s="18"/>
      <c r="S1001" s="199"/>
      <c r="T1001" s="186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0"/>
    </row>
    <row r="1002" spans="11:32" ht="12.75">
      <c r="K1002" s="10"/>
      <c r="L1002" s="10"/>
      <c r="M1002" s="10"/>
      <c r="N1002" s="10"/>
      <c r="O1002" s="18"/>
      <c r="P1002" s="18"/>
      <c r="Q1002" s="22"/>
      <c r="R1002" s="18"/>
      <c r="S1002" s="199"/>
      <c r="T1002" s="186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</row>
    <row r="1003" spans="11:32" ht="12.75">
      <c r="K1003" s="10"/>
      <c r="L1003" s="10"/>
      <c r="M1003" s="10"/>
      <c r="N1003" s="10"/>
      <c r="O1003" s="18"/>
      <c r="P1003" s="18"/>
      <c r="Q1003" s="22"/>
      <c r="R1003" s="18"/>
      <c r="S1003" s="199"/>
      <c r="T1003" s="186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</row>
    <row r="1004" spans="11:32" ht="12.75">
      <c r="K1004" s="10"/>
      <c r="L1004" s="10"/>
      <c r="M1004" s="10"/>
      <c r="N1004" s="10"/>
      <c r="O1004" s="18"/>
      <c r="P1004" s="18"/>
      <c r="Q1004" s="22"/>
      <c r="R1004" s="18"/>
      <c r="S1004" s="199"/>
      <c r="T1004" s="186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</row>
    <row r="1005" spans="11:32" ht="12.75">
      <c r="K1005" s="10"/>
      <c r="L1005" s="10"/>
      <c r="M1005" s="10"/>
      <c r="N1005" s="10"/>
      <c r="O1005" s="18"/>
      <c r="P1005" s="18"/>
      <c r="Q1005" s="22"/>
      <c r="R1005" s="18"/>
      <c r="S1005" s="199"/>
      <c r="T1005" s="186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  <c r="AF1005" s="10"/>
    </row>
    <row r="1006" spans="11:32" ht="12.75">
      <c r="K1006" s="10"/>
      <c r="L1006" s="10"/>
      <c r="M1006" s="10"/>
      <c r="N1006" s="10"/>
      <c r="O1006" s="18"/>
      <c r="P1006" s="18"/>
      <c r="Q1006" s="22"/>
      <c r="R1006" s="18"/>
      <c r="S1006" s="199"/>
      <c r="T1006" s="186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  <c r="AF1006" s="10"/>
    </row>
    <row r="1007" spans="11:32" ht="12.75">
      <c r="K1007" s="10"/>
      <c r="L1007" s="10"/>
      <c r="M1007" s="10"/>
      <c r="N1007" s="10"/>
      <c r="O1007" s="18"/>
      <c r="P1007" s="18"/>
      <c r="Q1007" s="22"/>
      <c r="R1007" s="18"/>
      <c r="S1007" s="199"/>
      <c r="T1007" s="186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</row>
    <row r="1008" spans="11:32" ht="12.75">
      <c r="K1008" s="10"/>
      <c r="L1008" s="10"/>
      <c r="M1008" s="10"/>
      <c r="N1008" s="10"/>
      <c r="O1008" s="18"/>
      <c r="P1008" s="18"/>
      <c r="Q1008" s="22"/>
      <c r="R1008" s="18"/>
      <c r="S1008" s="199"/>
      <c r="T1008" s="186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  <c r="AF1008" s="10"/>
    </row>
    <row r="1009" spans="11:32" ht="12.75">
      <c r="K1009" s="10"/>
      <c r="L1009" s="10"/>
      <c r="M1009" s="10"/>
      <c r="N1009" s="10"/>
      <c r="O1009" s="18"/>
      <c r="P1009" s="18"/>
      <c r="Q1009" s="22"/>
      <c r="R1009" s="18"/>
      <c r="S1009" s="199"/>
      <c r="T1009" s="186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  <c r="AF1009" s="10"/>
    </row>
    <row r="1010" spans="11:32" ht="12.75">
      <c r="K1010" s="10"/>
      <c r="L1010" s="10"/>
      <c r="M1010" s="10"/>
      <c r="N1010" s="10"/>
      <c r="O1010" s="18"/>
      <c r="P1010" s="18"/>
      <c r="Q1010" s="22"/>
      <c r="R1010" s="18"/>
      <c r="S1010" s="199"/>
      <c r="T1010" s="186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  <c r="AF1010" s="10"/>
    </row>
    <row r="1011" spans="11:32" ht="12.75">
      <c r="K1011" s="10"/>
      <c r="L1011" s="10"/>
      <c r="M1011" s="10"/>
      <c r="N1011" s="10"/>
      <c r="O1011" s="18"/>
      <c r="P1011" s="18"/>
      <c r="Q1011" s="22"/>
      <c r="R1011" s="18"/>
      <c r="S1011" s="199"/>
      <c r="T1011" s="186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  <c r="AF1011" s="10"/>
    </row>
    <row r="1012" spans="11:32" ht="12.75">
      <c r="K1012" s="10"/>
      <c r="L1012" s="10"/>
      <c r="M1012" s="10"/>
      <c r="N1012" s="10"/>
      <c r="O1012" s="18"/>
      <c r="P1012" s="18"/>
      <c r="Q1012" s="22"/>
      <c r="R1012" s="18"/>
      <c r="S1012" s="199"/>
      <c r="T1012" s="186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0"/>
      <c r="AF1012" s="10"/>
    </row>
    <row r="1013" spans="11:32" ht="12.75">
      <c r="K1013" s="10"/>
      <c r="L1013" s="10"/>
      <c r="M1013" s="10"/>
      <c r="N1013" s="10"/>
      <c r="O1013" s="18"/>
      <c r="P1013" s="18"/>
      <c r="Q1013" s="22"/>
      <c r="R1013" s="18"/>
      <c r="S1013" s="199"/>
      <c r="T1013" s="186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  <c r="AF1013" s="10"/>
    </row>
    <row r="1014" spans="11:32" ht="12.75">
      <c r="K1014" s="10"/>
      <c r="L1014" s="10"/>
      <c r="M1014" s="10"/>
      <c r="N1014" s="10"/>
      <c r="O1014" s="18"/>
      <c r="P1014" s="18"/>
      <c r="Q1014" s="22"/>
      <c r="R1014" s="18"/>
      <c r="S1014" s="199"/>
      <c r="T1014" s="186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  <c r="AF1014" s="10"/>
    </row>
    <row r="1015" spans="11:32" ht="12.75">
      <c r="K1015" s="10"/>
      <c r="L1015" s="10"/>
      <c r="M1015" s="10"/>
      <c r="N1015" s="10"/>
      <c r="O1015" s="18"/>
      <c r="P1015" s="18"/>
      <c r="Q1015" s="22"/>
      <c r="R1015" s="18"/>
      <c r="S1015" s="199"/>
      <c r="T1015" s="186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  <c r="AF1015" s="10"/>
    </row>
    <row r="1016" spans="11:32" ht="12.75">
      <c r="K1016" s="10"/>
      <c r="L1016" s="10"/>
      <c r="M1016" s="10"/>
      <c r="N1016" s="10"/>
      <c r="O1016" s="18"/>
      <c r="P1016" s="18"/>
      <c r="Q1016" s="22"/>
      <c r="R1016" s="18"/>
      <c r="S1016" s="199"/>
      <c r="T1016" s="186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/>
      <c r="AF1016" s="10"/>
    </row>
    <row r="1017" spans="11:32" ht="12.75">
      <c r="K1017" s="10"/>
      <c r="L1017" s="10"/>
      <c r="M1017" s="10"/>
      <c r="N1017" s="10"/>
      <c r="O1017" s="18"/>
      <c r="P1017" s="18"/>
      <c r="Q1017" s="22"/>
      <c r="R1017" s="18"/>
      <c r="S1017" s="199"/>
      <c r="T1017" s="186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  <c r="AF1017" s="10"/>
    </row>
    <row r="1018" spans="11:32" ht="12.75">
      <c r="K1018" s="10"/>
      <c r="L1018" s="10"/>
      <c r="M1018" s="10"/>
      <c r="N1018" s="10"/>
      <c r="O1018" s="18"/>
      <c r="P1018" s="18"/>
      <c r="Q1018" s="22"/>
      <c r="R1018" s="18"/>
      <c r="S1018" s="199"/>
      <c r="T1018" s="186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10"/>
    </row>
    <row r="1019" spans="11:32" ht="12.75">
      <c r="K1019" s="10"/>
      <c r="L1019" s="10"/>
      <c r="M1019" s="10"/>
      <c r="N1019" s="10"/>
      <c r="O1019" s="18"/>
      <c r="P1019" s="18"/>
      <c r="Q1019" s="22"/>
      <c r="R1019" s="18"/>
      <c r="S1019" s="199"/>
      <c r="T1019" s="186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/>
      <c r="AF1019" s="10"/>
    </row>
    <row r="1020" spans="11:32" ht="12.75">
      <c r="K1020" s="10"/>
      <c r="L1020" s="10"/>
      <c r="M1020" s="10"/>
      <c r="N1020" s="10"/>
      <c r="O1020" s="18"/>
      <c r="P1020" s="18"/>
      <c r="Q1020" s="22"/>
      <c r="R1020" s="18"/>
      <c r="S1020" s="199"/>
      <c r="T1020" s="186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  <c r="AF1020" s="10"/>
    </row>
    <row r="1021" spans="11:32" ht="12.75">
      <c r="K1021" s="10"/>
      <c r="L1021" s="10"/>
      <c r="M1021" s="10"/>
      <c r="N1021" s="10"/>
      <c r="O1021" s="18"/>
      <c r="P1021" s="18"/>
      <c r="Q1021" s="22"/>
      <c r="R1021" s="18"/>
      <c r="S1021" s="199"/>
      <c r="T1021" s="186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  <c r="AF1021" s="10"/>
    </row>
    <row r="1022" spans="11:32" ht="12.75">
      <c r="K1022" s="10"/>
      <c r="L1022" s="10"/>
      <c r="M1022" s="10"/>
      <c r="N1022" s="10"/>
      <c r="O1022" s="18"/>
      <c r="P1022" s="18"/>
      <c r="Q1022" s="22"/>
      <c r="R1022" s="18"/>
      <c r="S1022" s="199"/>
      <c r="T1022" s="186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</row>
    <row r="1023" spans="11:32" ht="12.75">
      <c r="K1023" s="10"/>
      <c r="L1023" s="10"/>
      <c r="M1023" s="10"/>
      <c r="N1023" s="10"/>
      <c r="O1023" s="18"/>
      <c r="P1023" s="18"/>
      <c r="Q1023" s="22"/>
      <c r="R1023" s="18"/>
      <c r="S1023" s="199"/>
      <c r="T1023" s="186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</row>
    <row r="1024" spans="11:32" ht="12.75">
      <c r="K1024" s="10"/>
      <c r="L1024" s="10"/>
      <c r="M1024" s="10"/>
      <c r="N1024" s="10"/>
      <c r="O1024" s="18"/>
      <c r="P1024" s="18"/>
      <c r="Q1024" s="22"/>
      <c r="R1024" s="18"/>
      <c r="S1024" s="199"/>
      <c r="T1024" s="186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</row>
    <row r="1025" spans="11:32" ht="12.75">
      <c r="K1025" s="10"/>
      <c r="L1025" s="10"/>
      <c r="M1025" s="10"/>
      <c r="N1025" s="10"/>
      <c r="O1025" s="18"/>
      <c r="P1025" s="18"/>
      <c r="Q1025" s="22"/>
      <c r="R1025" s="18"/>
      <c r="S1025" s="199"/>
      <c r="T1025" s="186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10"/>
    </row>
    <row r="1026" spans="11:32" ht="12.75">
      <c r="K1026" s="10"/>
      <c r="L1026" s="10"/>
      <c r="M1026" s="10"/>
      <c r="N1026" s="10"/>
      <c r="O1026" s="18"/>
      <c r="P1026" s="18"/>
      <c r="Q1026" s="22"/>
      <c r="R1026" s="18"/>
      <c r="S1026" s="199"/>
      <c r="T1026" s="186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/>
      <c r="AF1026" s="10"/>
    </row>
    <row r="1027" spans="11:32" ht="12.75">
      <c r="K1027" s="10"/>
      <c r="L1027" s="10"/>
      <c r="M1027" s="10"/>
      <c r="N1027" s="10"/>
      <c r="O1027" s="18"/>
      <c r="P1027" s="18"/>
      <c r="Q1027" s="22"/>
      <c r="R1027" s="18"/>
      <c r="S1027" s="199"/>
      <c r="T1027" s="186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0"/>
      <c r="AF1027" s="10"/>
    </row>
    <row r="1028" spans="11:32" ht="12.75">
      <c r="K1028" s="10"/>
      <c r="L1028" s="10"/>
      <c r="M1028" s="10"/>
      <c r="N1028" s="10"/>
      <c r="O1028" s="18"/>
      <c r="P1028" s="18"/>
      <c r="Q1028" s="22"/>
      <c r="R1028" s="18"/>
      <c r="S1028" s="199"/>
      <c r="T1028" s="186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0"/>
      <c r="AF1028" s="10"/>
    </row>
    <row r="1029" spans="11:32" ht="12.75">
      <c r="K1029" s="10"/>
      <c r="L1029" s="10"/>
      <c r="M1029" s="10"/>
      <c r="N1029" s="10"/>
      <c r="O1029" s="18"/>
      <c r="P1029" s="18"/>
      <c r="Q1029" s="22"/>
      <c r="R1029" s="18"/>
      <c r="S1029" s="199"/>
      <c r="T1029" s="186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  <c r="AF1029" s="10"/>
    </row>
    <row r="1030" spans="11:32" ht="12.75">
      <c r="K1030" s="10"/>
      <c r="L1030" s="10"/>
      <c r="M1030" s="10"/>
      <c r="N1030" s="10"/>
      <c r="O1030" s="18"/>
      <c r="P1030" s="18"/>
      <c r="Q1030" s="22"/>
      <c r="R1030" s="18"/>
      <c r="S1030" s="199"/>
      <c r="T1030" s="186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0"/>
      <c r="AF1030" s="10"/>
    </row>
    <row r="1031" spans="11:32" ht="12.75">
      <c r="K1031" s="10"/>
      <c r="L1031" s="10"/>
      <c r="M1031" s="10"/>
      <c r="N1031" s="10"/>
      <c r="O1031" s="18"/>
      <c r="P1031" s="18"/>
      <c r="Q1031" s="22"/>
      <c r="R1031" s="18"/>
      <c r="S1031" s="199"/>
      <c r="T1031" s="186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/>
      <c r="AF1031" s="10"/>
    </row>
    <row r="1032" spans="11:32" ht="12.75">
      <c r="K1032" s="10"/>
      <c r="L1032" s="10"/>
      <c r="M1032" s="10"/>
      <c r="N1032" s="10"/>
      <c r="O1032" s="18"/>
      <c r="P1032" s="18"/>
      <c r="Q1032" s="22"/>
      <c r="R1032" s="18"/>
      <c r="S1032" s="199"/>
      <c r="T1032" s="186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  <c r="AF1032" s="10"/>
    </row>
    <row r="1033" spans="11:32" ht="12.75">
      <c r="K1033" s="10"/>
      <c r="L1033" s="10"/>
      <c r="M1033" s="10"/>
      <c r="N1033" s="10"/>
      <c r="O1033" s="18"/>
      <c r="P1033" s="18"/>
      <c r="Q1033" s="22"/>
      <c r="R1033" s="18"/>
      <c r="S1033" s="199"/>
      <c r="T1033" s="186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/>
      <c r="AF1033" s="10"/>
    </row>
    <row r="1034" spans="11:32" ht="12.75">
      <c r="K1034" s="10"/>
      <c r="L1034" s="10"/>
      <c r="M1034" s="10"/>
      <c r="N1034" s="10"/>
      <c r="O1034" s="18"/>
      <c r="P1034" s="18"/>
      <c r="Q1034" s="22"/>
      <c r="R1034" s="18"/>
      <c r="S1034" s="199"/>
      <c r="T1034" s="186"/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0"/>
      <c r="AF1034" s="10"/>
    </row>
    <row r="1035" spans="11:32" ht="12.75">
      <c r="K1035" s="10"/>
      <c r="L1035" s="10"/>
      <c r="M1035" s="10"/>
      <c r="N1035" s="10"/>
      <c r="O1035" s="18"/>
      <c r="P1035" s="18"/>
      <c r="Q1035" s="22"/>
      <c r="R1035" s="18"/>
      <c r="S1035" s="199"/>
      <c r="T1035" s="186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0"/>
      <c r="AF1035" s="10"/>
    </row>
    <row r="1036" spans="11:32" ht="12.75">
      <c r="K1036" s="10"/>
      <c r="L1036" s="10"/>
      <c r="M1036" s="10"/>
      <c r="N1036" s="10"/>
      <c r="O1036" s="18"/>
      <c r="P1036" s="18"/>
      <c r="Q1036" s="22"/>
      <c r="R1036" s="18"/>
      <c r="S1036" s="199"/>
      <c r="T1036" s="186"/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  <c r="AE1036" s="10"/>
      <c r="AF1036" s="10"/>
    </row>
    <row r="1037" spans="11:32" ht="12.75">
      <c r="K1037" s="10"/>
      <c r="L1037" s="10"/>
      <c r="M1037" s="10"/>
      <c r="N1037" s="10"/>
      <c r="O1037" s="18"/>
      <c r="P1037" s="18"/>
      <c r="Q1037" s="22"/>
      <c r="R1037" s="18"/>
      <c r="S1037" s="199"/>
      <c r="T1037" s="186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</row>
    <row r="1038" spans="11:32" ht="12.75">
      <c r="K1038" s="10"/>
      <c r="L1038" s="10"/>
      <c r="M1038" s="10"/>
      <c r="N1038" s="10"/>
      <c r="O1038" s="18"/>
      <c r="P1038" s="18"/>
      <c r="Q1038" s="22"/>
      <c r="R1038" s="18"/>
      <c r="S1038" s="199"/>
      <c r="T1038" s="186"/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0"/>
      <c r="AF1038" s="10"/>
    </row>
    <row r="1039" spans="11:32" ht="12.75">
      <c r="K1039" s="10"/>
      <c r="L1039" s="10"/>
      <c r="M1039" s="10"/>
      <c r="N1039" s="10"/>
      <c r="O1039" s="18"/>
      <c r="P1039" s="18"/>
      <c r="Q1039" s="22"/>
      <c r="R1039" s="18"/>
      <c r="S1039" s="199"/>
      <c r="T1039" s="186"/>
      <c r="U1039" s="10"/>
      <c r="V1039" s="10"/>
      <c r="W1039" s="10"/>
      <c r="X1039" s="10"/>
      <c r="Y1039" s="10"/>
      <c r="Z1039" s="10"/>
      <c r="AA1039" s="10"/>
      <c r="AB1039" s="10"/>
      <c r="AC1039" s="10"/>
      <c r="AD1039" s="10"/>
      <c r="AE1039" s="10"/>
      <c r="AF1039" s="10"/>
    </row>
    <row r="1040" spans="11:32" ht="12.75">
      <c r="K1040" s="10"/>
      <c r="L1040" s="10"/>
      <c r="M1040" s="10"/>
      <c r="N1040" s="10"/>
      <c r="O1040" s="18"/>
      <c r="P1040" s="18"/>
      <c r="Q1040" s="22"/>
      <c r="R1040" s="18"/>
      <c r="S1040" s="199"/>
      <c r="T1040" s="186"/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0"/>
      <c r="AF1040" s="10"/>
    </row>
    <row r="1041" spans="11:32" ht="12.75">
      <c r="K1041" s="10"/>
      <c r="L1041" s="10"/>
      <c r="M1041" s="10"/>
      <c r="N1041" s="10"/>
      <c r="O1041" s="18"/>
      <c r="P1041" s="18"/>
      <c r="Q1041" s="22"/>
      <c r="R1041" s="18"/>
      <c r="S1041" s="199"/>
      <c r="T1041" s="186"/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0"/>
      <c r="AF1041" s="10"/>
    </row>
    <row r="1042" spans="11:32" ht="12.75">
      <c r="K1042" s="10"/>
      <c r="L1042" s="10"/>
      <c r="M1042" s="10"/>
      <c r="N1042" s="10"/>
      <c r="O1042" s="18"/>
      <c r="P1042" s="18"/>
      <c r="Q1042" s="22"/>
      <c r="R1042" s="18"/>
      <c r="S1042" s="199"/>
      <c r="T1042" s="186"/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0"/>
      <c r="AE1042" s="10"/>
      <c r="AF1042" s="10"/>
    </row>
    <row r="1043" spans="11:32" ht="12.75">
      <c r="K1043" s="10"/>
      <c r="L1043" s="10"/>
      <c r="M1043" s="10"/>
      <c r="N1043" s="10"/>
      <c r="O1043" s="18"/>
      <c r="P1043" s="18"/>
      <c r="Q1043" s="22"/>
      <c r="R1043" s="18"/>
      <c r="S1043" s="199"/>
      <c r="T1043" s="186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0"/>
      <c r="AF1043" s="10"/>
    </row>
    <row r="1044" spans="11:32" ht="12.75">
      <c r="K1044" s="10"/>
      <c r="L1044" s="10"/>
      <c r="M1044" s="10"/>
      <c r="N1044" s="10"/>
      <c r="O1044" s="18"/>
      <c r="P1044" s="18"/>
      <c r="Q1044" s="22"/>
      <c r="R1044" s="18"/>
      <c r="S1044" s="199"/>
      <c r="T1044" s="186"/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0"/>
      <c r="AE1044" s="10"/>
      <c r="AF1044" s="10"/>
    </row>
    <row r="1045" spans="11:32" ht="12.75">
      <c r="K1045" s="10"/>
      <c r="L1045" s="10"/>
      <c r="M1045" s="10"/>
      <c r="N1045" s="10"/>
      <c r="O1045" s="18"/>
      <c r="P1045" s="18"/>
      <c r="Q1045" s="22"/>
      <c r="R1045" s="18"/>
      <c r="S1045" s="199"/>
      <c r="T1045" s="186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0"/>
      <c r="AE1045" s="10"/>
      <c r="AF1045" s="10"/>
    </row>
    <row r="1046" spans="11:32" ht="12.75">
      <c r="K1046" s="10"/>
      <c r="L1046" s="10"/>
      <c r="M1046" s="10"/>
      <c r="N1046" s="10"/>
      <c r="O1046" s="18"/>
      <c r="P1046" s="18"/>
      <c r="Q1046" s="22"/>
      <c r="R1046" s="18"/>
      <c r="S1046" s="199"/>
      <c r="T1046" s="186"/>
      <c r="U1046" s="10"/>
      <c r="V1046" s="10"/>
      <c r="W1046" s="10"/>
      <c r="X1046" s="10"/>
      <c r="Y1046" s="10"/>
      <c r="Z1046" s="10"/>
      <c r="AA1046" s="10"/>
      <c r="AB1046" s="10"/>
      <c r="AC1046" s="10"/>
      <c r="AD1046" s="10"/>
      <c r="AE1046" s="10"/>
      <c r="AF1046" s="10"/>
    </row>
    <row r="1047" spans="11:32" ht="12.75">
      <c r="K1047" s="10"/>
      <c r="L1047" s="10"/>
      <c r="M1047" s="10"/>
      <c r="N1047" s="10"/>
      <c r="O1047" s="18"/>
      <c r="P1047" s="18"/>
      <c r="Q1047" s="22"/>
      <c r="R1047" s="18"/>
      <c r="S1047" s="199"/>
      <c r="T1047" s="186"/>
      <c r="U1047" s="10"/>
      <c r="V1047" s="10"/>
      <c r="W1047" s="10"/>
      <c r="X1047" s="10"/>
      <c r="Y1047" s="10"/>
      <c r="Z1047" s="10"/>
      <c r="AA1047" s="10"/>
      <c r="AB1047" s="10"/>
      <c r="AC1047" s="10"/>
      <c r="AD1047" s="10"/>
      <c r="AE1047" s="10"/>
      <c r="AF1047" s="10"/>
    </row>
    <row r="1048" spans="11:32" ht="12.75">
      <c r="K1048" s="10"/>
      <c r="L1048" s="10"/>
      <c r="M1048" s="10"/>
      <c r="N1048" s="10"/>
      <c r="O1048" s="18"/>
      <c r="P1048" s="18"/>
      <c r="Q1048" s="22"/>
      <c r="R1048" s="18"/>
      <c r="S1048" s="199"/>
      <c r="T1048" s="186"/>
      <c r="U1048" s="10"/>
      <c r="V1048" s="10"/>
      <c r="W1048" s="10"/>
      <c r="X1048" s="10"/>
      <c r="Y1048" s="10"/>
      <c r="Z1048" s="10"/>
      <c r="AA1048" s="10"/>
      <c r="AB1048" s="10"/>
      <c r="AC1048" s="10"/>
      <c r="AD1048" s="10"/>
      <c r="AE1048" s="10"/>
      <c r="AF1048" s="10"/>
    </row>
    <row r="1049" spans="11:32" ht="12.75">
      <c r="K1049" s="10"/>
      <c r="L1049" s="10"/>
      <c r="M1049" s="10"/>
      <c r="N1049" s="10"/>
      <c r="O1049" s="18"/>
      <c r="P1049" s="18"/>
      <c r="Q1049" s="22"/>
      <c r="R1049" s="18"/>
      <c r="S1049" s="199"/>
      <c r="T1049" s="186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0"/>
      <c r="AF1049" s="10"/>
    </row>
    <row r="1050" spans="11:32" ht="12.75">
      <c r="K1050" s="10"/>
      <c r="L1050" s="10"/>
      <c r="M1050" s="10"/>
      <c r="N1050" s="10"/>
      <c r="O1050" s="18"/>
      <c r="P1050" s="18"/>
      <c r="Q1050" s="22"/>
      <c r="R1050" s="18"/>
      <c r="S1050" s="199"/>
      <c r="T1050" s="186"/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0"/>
      <c r="AF1050" s="10"/>
    </row>
    <row r="1051" spans="11:32" ht="12.75">
      <c r="K1051" s="10"/>
      <c r="L1051" s="10"/>
      <c r="M1051" s="10"/>
      <c r="N1051" s="10"/>
      <c r="O1051" s="18"/>
      <c r="P1051" s="18"/>
      <c r="Q1051" s="22"/>
      <c r="R1051" s="18"/>
      <c r="S1051" s="199"/>
      <c r="T1051" s="186"/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0"/>
      <c r="AF1051" s="10"/>
    </row>
    <row r="1052" spans="11:32" ht="12.75">
      <c r="K1052" s="10"/>
      <c r="L1052" s="10"/>
      <c r="M1052" s="10"/>
      <c r="N1052" s="10"/>
      <c r="O1052" s="18"/>
      <c r="P1052" s="18"/>
      <c r="Q1052" s="22"/>
      <c r="R1052" s="18"/>
      <c r="S1052" s="199"/>
      <c r="T1052" s="186"/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0"/>
      <c r="AF1052" s="10"/>
    </row>
    <row r="1053" spans="11:32" ht="12.75">
      <c r="K1053" s="10"/>
      <c r="L1053" s="10"/>
      <c r="M1053" s="10"/>
      <c r="N1053" s="10"/>
      <c r="O1053" s="18"/>
      <c r="P1053" s="18"/>
      <c r="Q1053" s="22"/>
      <c r="R1053" s="18"/>
      <c r="S1053" s="199"/>
      <c r="T1053" s="186"/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0"/>
      <c r="AE1053" s="10"/>
      <c r="AF1053" s="10"/>
    </row>
    <row r="1054" spans="11:32" ht="12.75">
      <c r="K1054" s="10"/>
      <c r="L1054" s="10"/>
      <c r="M1054" s="10"/>
      <c r="N1054" s="10"/>
      <c r="O1054" s="18"/>
      <c r="P1054" s="18"/>
      <c r="Q1054" s="22"/>
      <c r="R1054" s="18"/>
      <c r="S1054" s="199"/>
      <c r="T1054" s="186"/>
      <c r="U1054" s="10"/>
      <c r="V1054" s="10"/>
      <c r="W1054" s="10"/>
      <c r="X1054" s="10"/>
      <c r="Y1054" s="10"/>
      <c r="Z1054" s="10"/>
      <c r="AA1054" s="10"/>
      <c r="AB1054" s="10"/>
      <c r="AC1054" s="10"/>
      <c r="AD1054" s="10"/>
      <c r="AE1054" s="10"/>
      <c r="AF1054" s="10"/>
    </row>
    <row r="1055" spans="11:32" ht="12.75">
      <c r="K1055" s="10"/>
      <c r="L1055" s="10"/>
      <c r="M1055" s="10"/>
      <c r="N1055" s="10"/>
      <c r="O1055" s="18"/>
      <c r="P1055" s="18"/>
      <c r="Q1055" s="22"/>
      <c r="R1055" s="18"/>
      <c r="S1055" s="199"/>
      <c r="T1055" s="186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0"/>
      <c r="AF1055" s="10"/>
    </row>
    <row r="1056" spans="11:32" ht="12.75">
      <c r="K1056" s="10"/>
      <c r="L1056" s="10"/>
      <c r="M1056" s="10"/>
      <c r="N1056" s="10"/>
      <c r="O1056" s="18"/>
      <c r="P1056" s="18"/>
      <c r="Q1056" s="22"/>
      <c r="R1056" s="18"/>
      <c r="S1056" s="199"/>
      <c r="T1056" s="186"/>
      <c r="U1056" s="10"/>
      <c r="V1056" s="10"/>
      <c r="W1056" s="10"/>
      <c r="X1056" s="10"/>
      <c r="Y1056" s="10"/>
      <c r="Z1056" s="10"/>
      <c r="AA1056" s="10"/>
      <c r="AB1056" s="10"/>
      <c r="AC1056" s="10"/>
      <c r="AD1056" s="10"/>
      <c r="AE1056" s="10"/>
      <c r="AF1056" s="10"/>
    </row>
    <row r="1057" spans="11:32" ht="12.75">
      <c r="K1057" s="10"/>
      <c r="L1057" s="10"/>
      <c r="M1057" s="10"/>
      <c r="N1057" s="10"/>
      <c r="O1057" s="18"/>
      <c r="P1057" s="18"/>
      <c r="Q1057" s="22"/>
      <c r="R1057" s="18"/>
      <c r="S1057" s="199"/>
      <c r="T1057" s="186"/>
      <c r="U1057" s="10"/>
      <c r="V1057" s="10"/>
      <c r="W1057" s="10"/>
      <c r="X1057" s="10"/>
      <c r="Y1057" s="10"/>
      <c r="Z1057" s="10"/>
      <c r="AA1057" s="10"/>
      <c r="AB1057" s="10"/>
      <c r="AC1057" s="10"/>
      <c r="AD1057" s="10"/>
      <c r="AE1057" s="10"/>
      <c r="AF1057" s="10"/>
    </row>
    <row r="1058" spans="11:32" ht="12.75">
      <c r="K1058" s="10"/>
      <c r="L1058" s="10"/>
      <c r="M1058" s="10"/>
      <c r="N1058" s="10"/>
      <c r="O1058" s="18"/>
      <c r="P1058" s="18"/>
      <c r="Q1058" s="22"/>
      <c r="R1058" s="18"/>
      <c r="S1058" s="199"/>
      <c r="T1058" s="186"/>
      <c r="U1058" s="10"/>
      <c r="V1058" s="10"/>
      <c r="W1058" s="10"/>
      <c r="X1058" s="10"/>
      <c r="Y1058" s="10"/>
      <c r="Z1058" s="10"/>
      <c r="AA1058" s="10"/>
      <c r="AB1058" s="10"/>
      <c r="AC1058" s="10"/>
      <c r="AD1058" s="10"/>
      <c r="AE1058" s="10"/>
      <c r="AF1058" s="10"/>
    </row>
    <row r="1059" spans="11:32" ht="12.75">
      <c r="K1059" s="10"/>
      <c r="L1059" s="10"/>
      <c r="M1059" s="10"/>
      <c r="N1059" s="10"/>
      <c r="O1059" s="18"/>
      <c r="P1059" s="18"/>
      <c r="Q1059" s="22"/>
      <c r="R1059" s="18"/>
      <c r="S1059" s="199"/>
      <c r="T1059" s="186"/>
      <c r="U1059" s="10"/>
      <c r="V1059" s="10"/>
      <c r="W1059" s="10"/>
      <c r="X1059" s="10"/>
      <c r="Y1059" s="10"/>
      <c r="Z1059" s="10"/>
      <c r="AA1059" s="10"/>
      <c r="AB1059" s="10"/>
      <c r="AC1059" s="10"/>
      <c r="AD1059" s="10"/>
      <c r="AE1059" s="10"/>
      <c r="AF1059" s="10"/>
    </row>
    <row r="1060" spans="11:32" ht="12.75">
      <c r="K1060" s="10"/>
      <c r="L1060" s="10"/>
      <c r="M1060" s="10"/>
      <c r="N1060" s="10"/>
      <c r="O1060" s="18"/>
      <c r="P1060" s="18"/>
      <c r="Q1060" s="22"/>
      <c r="R1060" s="18"/>
      <c r="S1060" s="199"/>
      <c r="T1060" s="186"/>
      <c r="U1060" s="10"/>
      <c r="V1060" s="10"/>
      <c r="W1060" s="10"/>
      <c r="X1060" s="10"/>
      <c r="Y1060" s="10"/>
      <c r="Z1060" s="10"/>
      <c r="AA1060" s="10"/>
      <c r="AB1060" s="10"/>
      <c r="AC1060" s="10"/>
      <c r="AD1060" s="10"/>
      <c r="AE1060" s="10"/>
      <c r="AF1060" s="10"/>
    </row>
    <row r="1061" spans="11:32" ht="12.75">
      <c r="K1061" s="10"/>
      <c r="L1061" s="10"/>
      <c r="M1061" s="10"/>
      <c r="N1061" s="10"/>
      <c r="O1061" s="18"/>
      <c r="P1061" s="18"/>
      <c r="Q1061" s="22"/>
      <c r="R1061" s="18"/>
      <c r="S1061" s="199"/>
      <c r="T1061" s="186"/>
      <c r="U1061" s="10"/>
      <c r="V1061" s="10"/>
      <c r="W1061" s="10"/>
      <c r="X1061" s="10"/>
      <c r="Y1061" s="10"/>
      <c r="Z1061" s="10"/>
      <c r="AA1061" s="10"/>
      <c r="AB1061" s="10"/>
      <c r="AC1061" s="10"/>
      <c r="AD1061" s="10"/>
      <c r="AE1061" s="10"/>
      <c r="AF1061" s="10"/>
    </row>
    <row r="1062" spans="11:32" ht="12.75">
      <c r="K1062" s="10"/>
      <c r="L1062" s="10"/>
      <c r="M1062" s="10"/>
      <c r="N1062" s="10"/>
      <c r="O1062" s="18"/>
      <c r="P1062" s="18"/>
      <c r="Q1062" s="22"/>
      <c r="R1062" s="18"/>
      <c r="S1062" s="199"/>
      <c r="T1062" s="186"/>
      <c r="U1062" s="10"/>
      <c r="V1062" s="10"/>
      <c r="W1062" s="10"/>
      <c r="X1062" s="10"/>
      <c r="Y1062" s="10"/>
      <c r="Z1062" s="10"/>
      <c r="AA1062" s="10"/>
      <c r="AB1062" s="10"/>
      <c r="AC1062" s="10"/>
      <c r="AD1062" s="10"/>
      <c r="AE1062" s="10"/>
      <c r="AF1062" s="10"/>
    </row>
    <row r="1063" spans="11:32" ht="12.75">
      <c r="K1063" s="10"/>
      <c r="L1063" s="10"/>
      <c r="M1063" s="10"/>
      <c r="N1063" s="10"/>
      <c r="O1063" s="18"/>
      <c r="P1063" s="18"/>
      <c r="Q1063" s="22"/>
      <c r="R1063" s="18"/>
      <c r="S1063" s="199"/>
      <c r="T1063" s="186"/>
      <c r="U1063" s="10"/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0"/>
      <c r="AF1063" s="10"/>
    </row>
    <row r="1064" spans="11:32" ht="12.75">
      <c r="K1064" s="10"/>
      <c r="L1064" s="10"/>
      <c r="M1064" s="10"/>
      <c r="N1064" s="10"/>
      <c r="O1064" s="18"/>
      <c r="P1064" s="18"/>
      <c r="Q1064" s="22"/>
      <c r="R1064" s="18"/>
      <c r="S1064" s="199"/>
      <c r="T1064" s="186"/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0"/>
      <c r="AF1064" s="10"/>
    </row>
    <row r="1065" spans="11:32" ht="12.75">
      <c r="K1065" s="10"/>
      <c r="L1065" s="10"/>
      <c r="M1065" s="10"/>
      <c r="N1065" s="10"/>
      <c r="O1065" s="18"/>
      <c r="P1065" s="18"/>
      <c r="Q1065" s="22"/>
      <c r="R1065" s="18"/>
      <c r="S1065" s="199"/>
      <c r="T1065" s="186"/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10"/>
      <c r="AE1065" s="10"/>
      <c r="AF1065" s="10"/>
    </row>
    <row r="1066" spans="11:32" ht="12.75">
      <c r="K1066" s="10"/>
      <c r="L1066" s="10"/>
      <c r="M1066" s="10"/>
      <c r="N1066" s="10"/>
      <c r="O1066" s="18"/>
      <c r="P1066" s="18"/>
      <c r="Q1066" s="22"/>
      <c r="R1066" s="18"/>
      <c r="S1066" s="199"/>
      <c r="T1066" s="186"/>
      <c r="U1066" s="10"/>
      <c r="V1066" s="10"/>
      <c r="W1066" s="10"/>
      <c r="X1066" s="10"/>
      <c r="Y1066" s="10"/>
      <c r="Z1066" s="10"/>
      <c r="AA1066" s="10"/>
      <c r="AB1066" s="10"/>
      <c r="AC1066" s="10"/>
      <c r="AD1066" s="10"/>
      <c r="AE1066" s="10"/>
      <c r="AF1066" s="10"/>
    </row>
    <row r="1067" spans="11:32" ht="12.75">
      <c r="K1067" s="10"/>
      <c r="L1067" s="10"/>
      <c r="M1067" s="10"/>
      <c r="N1067" s="10"/>
      <c r="O1067" s="18"/>
      <c r="P1067" s="18"/>
      <c r="Q1067" s="22"/>
      <c r="R1067" s="18"/>
      <c r="S1067" s="199"/>
      <c r="T1067" s="186"/>
      <c r="U1067" s="10"/>
      <c r="V1067" s="10"/>
      <c r="W1067" s="10"/>
      <c r="X1067" s="10"/>
      <c r="Y1067" s="10"/>
      <c r="Z1067" s="10"/>
      <c r="AA1067" s="10"/>
      <c r="AB1067" s="10"/>
      <c r="AC1067" s="10"/>
      <c r="AD1067" s="10"/>
      <c r="AE1067" s="10"/>
      <c r="AF1067" s="10"/>
    </row>
    <row r="1068" spans="11:32" ht="12.75">
      <c r="K1068" s="10"/>
      <c r="L1068" s="10"/>
      <c r="M1068" s="10"/>
      <c r="N1068" s="10"/>
      <c r="O1068" s="18"/>
      <c r="P1068" s="18"/>
      <c r="Q1068" s="22"/>
      <c r="R1068" s="18"/>
      <c r="S1068" s="199"/>
      <c r="T1068" s="186"/>
      <c r="U1068" s="10"/>
      <c r="V1068" s="10"/>
      <c r="W1068" s="10"/>
      <c r="X1068" s="10"/>
      <c r="Y1068" s="10"/>
      <c r="Z1068" s="10"/>
      <c r="AA1068" s="10"/>
      <c r="AB1068" s="10"/>
      <c r="AC1068" s="10"/>
      <c r="AD1068" s="10"/>
      <c r="AE1068" s="10"/>
      <c r="AF1068" s="10"/>
    </row>
    <row r="1069" spans="11:32" ht="12.75">
      <c r="K1069" s="10"/>
      <c r="L1069" s="10"/>
      <c r="M1069" s="10"/>
      <c r="N1069" s="10"/>
      <c r="O1069" s="18"/>
      <c r="P1069" s="18"/>
      <c r="Q1069" s="22"/>
      <c r="R1069" s="18"/>
      <c r="S1069" s="199"/>
      <c r="T1069" s="186"/>
      <c r="U1069" s="10"/>
      <c r="V1069" s="10"/>
      <c r="W1069" s="10"/>
      <c r="X1069" s="10"/>
      <c r="Y1069" s="10"/>
      <c r="Z1069" s="10"/>
      <c r="AA1069" s="10"/>
      <c r="AB1069" s="10"/>
      <c r="AC1069" s="10"/>
      <c r="AD1069" s="10"/>
      <c r="AE1069" s="10"/>
      <c r="AF1069" s="10"/>
    </row>
    <row r="1070" spans="11:32" ht="12.75">
      <c r="K1070" s="10"/>
      <c r="L1070" s="10"/>
      <c r="M1070" s="10"/>
      <c r="N1070" s="10"/>
      <c r="O1070" s="18"/>
      <c r="P1070" s="18"/>
      <c r="Q1070" s="22"/>
      <c r="R1070" s="18"/>
      <c r="S1070" s="199"/>
      <c r="T1070" s="186"/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0"/>
      <c r="AF1070" s="10"/>
    </row>
    <row r="1071" spans="11:32" ht="12.75">
      <c r="K1071" s="10"/>
      <c r="L1071" s="10"/>
      <c r="M1071" s="10"/>
      <c r="N1071" s="10"/>
      <c r="O1071" s="18"/>
      <c r="P1071" s="18"/>
      <c r="Q1071" s="22"/>
      <c r="R1071" s="18"/>
      <c r="S1071" s="199"/>
      <c r="T1071" s="186"/>
      <c r="U1071" s="10"/>
      <c r="V1071" s="10"/>
      <c r="W1071" s="10"/>
      <c r="X1071" s="10"/>
      <c r="Y1071" s="10"/>
      <c r="Z1071" s="10"/>
      <c r="AA1071" s="10"/>
      <c r="AB1071" s="10"/>
      <c r="AC1071" s="10"/>
      <c r="AD1071" s="10"/>
      <c r="AE1071" s="10"/>
      <c r="AF1071" s="10"/>
    </row>
    <row r="1072" spans="11:32" ht="12.75">
      <c r="K1072" s="10"/>
      <c r="L1072" s="10"/>
      <c r="M1072" s="10"/>
      <c r="N1072" s="10"/>
      <c r="O1072" s="18"/>
      <c r="P1072" s="18"/>
      <c r="Q1072" s="22"/>
      <c r="R1072" s="18"/>
      <c r="S1072" s="199"/>
      <c r="T1072" s="186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10"/>
    </row>
    <row r="1073" spans="11:32" ht="12.75">
      <c r="K1073" s="10"/>
      <c r="L1073" s="10"/>
      <c r="M1073" s="10"/>
      <c r="N1073" s="10"/>
      <c r="O1073" s="18"/>
      <c r="P1073" s="18"/>
      <c r="Q1073" s="22"/>
      <c r="R1073" s="18"/>
      <c r="S1073" s="199"/>
      <c r="T1073" s="186"/>
      <c r="U1073" s="10"/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0"/>
      <c r="AF1073" s="10"/>
    </row>
    <row r="1074" spans="11:32" ht="12.75">
      <c r="K1074" s="10"/>
      <c r="L1074" s="10"/>
      <c r="M1074" s="10"/>
      <c r="N1074" s="10"/>
      <c r="O1074" s="18"/>
      <c r="P1074" s="18"/>
      <c r="Q1074" s="22"/>
      <c r="R1074" s="18"/>
      <c r="S1074" s="199"/>
      <c r="T1074" s="186"/>
      <c r="U1074" s="10"/>
      <c r="V1074" s="10"/>
      <c r="W1074" s="10"/>
      <c r="X1074" s="10"/>
      <c r="Y1074" s="10"/>
      <c r="Z1074" s="10"/>
      <c r="AA1074" s="10"/>
      <c r="AB1074" s="10"/>
      <c r="AC1074" s="10"/>
      <c r="AD1074" s="10"/>
      <c r="AE1074" s="10"/>
      <c r="AF1074" s="10"/>
    </row>
    <row r="1075" spans="11:32" ht="12.75">
      <c r="K1075" s="10"/>
      <c r="L1075" s="10"/>
      <c r="M1075" s="10"/>
      <c r="N1075" s="10"/>
      <c r="O1075" s="18"/>
      <c r="P1075" s="18"/>
      <c r="Q1075" s="22"/>
      <c r="R1075" s="18"/>
      <c r="S1075" s="199"/>
      <c r="T1075" s="186"/>
      <c r="U1075" s="10"/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0"/>
      <c r="AF1075" s="10"/>
    </row>
    <row r="1076" spans="11:32" ht="12.75">
      <c r="K1076" s="10"/>
      <c r="L1076" s="10"/>
      <c r="M1076" s="10"/>
      <c r="N1076" s="10"/>
      <c r="O1076" s="18"/>
      <c r="P1076" s="18"/>
      <c r="Q1076" s="22"/>
      <c r="R1076" s="18"/>
      <c r="S1076" s="199"/>
      <c r="T1076" s="186"/>
      <c r="U1076" s="10"/>
      <c r="V1076" s="10"/>
      <c r="W1076" s="10"/>
      <c r="X1076" s="10"/>
      <c r="Y1076" s="10"/>
      <c r="Z1076" s="10"/>
      <c r="AA1076" s="10"/>
      <c r="AB1076" s="10"/>
      <c r="AC1076" s="10"/>
      <c r="AD1076" s="10"/>
      <c r="AE1076" s="10"/>
      <c r="AF1076" s="10"/>
    </row>
    <row r="1077" spans="11:32" ht="12.75">
      <c r="K1077" s="10"/>
      <c r="L1077" s="10"/>
      <c r="M1077" s="10"/>
      <c r="N1077" s="10"/>
      <c r="O1077" s="18"/>
      <c r="P1077" s="18"/>
      <c r="Q1077" s="22"/>
      <c r="R1077" s="18"/>
      <c r="S1077" s="199"/>
      <c r="T1077" s="186"/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0"/>
      <c r="AF1077" s="10"/>
    </row>
    <row r="1078" spans="11:32" ht="12.75">
      <c r="K1078" s="10"/>
      <c r="L1078" s="10"/>
      <c r="M1078" s="10"/>
      <c r="N1078" s="10"/>
      <c r="O1078" s="18"/>
      <c r="P1078" s="18"/>
      <c r="Q1078" s="22"/>
      <c r="R1078" s="18"/>
      <c r="S1078" s="199"/>
      <c r="T1078" s="186"/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0"/>
      <c r="AF1078" s="10"/>
    </row>
    <row r="1079" spans="11:32" ht="12.75">
      <c r="K1079" s="10"/>
      <c r="L1079" s="10"/>
      <c r="M1079" s="10"/>
      <c r="N1079" s="10"/>
      <c r="O1079" s="18"/>
      <c r="P1079" s="18"/>
      <c r="Q1079" s="22"/>
      <c r="R1079" s="18"/>
      <c r="S1079" s="199"/>
      <c r="T1079" s="186"/>
      <c r="U1079" s="10"/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0"/>
      <c r="AF1079" s="10"/>
    </row>
    <row r="1080" spans="11:32" ht="12.75">
      <c r="K1080" s="10"/>
      <c r="L1080" s="10"/>
      <c r="M1080" s="10"/>
      <c r="N1080" s="10"/>
      <c r="O1080" s="18"/>
      <c r="P1080" s="18"/>
      <c r="Q1080" s="22"/>
      <c r="R1080" s="18"/>
      <c r="S1080" s="199"/>
      <c r="T1080" s="186"/>
      <c r="U1080" s="10"/>
      <c r="V1080" s="10"/>
      <c r="W1080" s="10"/>
      <c r="X1080" s="10"/>
      <c r="Y1080" s="10"/>
      <c r="Z1080" s="10"/>
      <c r="AA1080" s="10"/>
      <c r="AB1080" s="10"/>
      <c r="AC1080" s="10"/>
      <c r="AD1080" s="10"/>
      <c r="AE1080" s="10"/>
      <c r="AF1080" s="10"/>
    </row>
    <row r="1081" spans="11:32" ht="12.75">
      <c r="K1081" s="10"/>
      <c r="L1081" s="10"/>
      <c r="M1081" s="10"/>
      <c r="N1081" s="10"/>
      <c r="O1081" s="18"/>
      <c r="P1081" s="18"/>
      <c r="Q1081" s="22"/>
      <c r="R1081" s="18"/>
      <c r="S1081" s="199"/>
      <c r="T1081" s="186"/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0"/>
      <c r="AF1081" s="10"/>
    </row>
    <row r="1082" spans="11:32" ht="12.75">
      <c r="K1082" s="10"/>
      <c r="L1082" s="10"/>
      <c r="M1082" s="10"/>
      <c r="N1082" s="10"/>
      <c r="O1082" s="18"/>
      <c r="P1082" s="18"/>
      <c r="Q1082" s="22"/>
      <c r="R1082" s="18"/>
      <c r="S1082" s="199"/>
      <c r="T1082" s="186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/>
      <c r="AF1082" s="10"/>
    </row>
    <row r="1083" spans="11:32" ht="12.75">
      <c r="K1083" s="10"/>
      <c r="L1083" s="10"/>
      <c r="M1083" s="10"/>
      <c r="N1083" s="10"/>
      <c r="O1083" s="18"/>
      <c r="P1083" s="18"/>
      <c r="Q1083" s="22"/>
      <c r="R1083" s="18"/>
      <c r="S1083" s="199"/>
      <c r="T1083" s="186"/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0"/>
      <c r="AF1083" s="10"/>
    </row>
    <row r="1084" spans="11:32" ht="12.75">
      <c r="K1084" s="10"/>
      <c r="L1084" s="10"/>
      <c r="M1084" s="10"/>
      <c r="N1084" s="10"/>
      <c r="O1084" s="18"/>
      <c r="P1084" s="18"/>
      <c r="Q1084" s="22"/>
      <c r="R1084" s="18"/>
      <c r="S1084" s="199"/>
      <c r="T1084" s="186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  <c r="AF1084" s="10"/>
    </row>
    <row r="1085" spans="11:32" ht="12.75">
      <c r="K1085" s="10"/>
      <c r="L1085" s="10"/>
      <c r="M1085" s="10"/>
      <c r="N1085" s="10"/>
      <c r="O1085" s="18"/>
      <c r="P1085" s="18"/>
      <c r="Q1085" s="22"/>
      <c r="R1085" s="18"/>
      <c r="S1085" s="199"/>
      <c r="T1085" s="186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/>
      <c r="AF1085" s="10"/>
    </row>
    <row r="1086" spans="11:32" ht="12.75">
      <c r="K1086" s="10"/>
      <c r="L1086" s="10"/>
      <c r="M1086" s="10"/>
      <c r="N1086" s="10"/>
      <c r="O1086" s="18"/>
      <c r="P1086" s="18"/>
      <c r="Q1086" s="22"/>
      <c r="R1086" s="18"/>
      <c r="S1086" s="199"/>
      <c r="T1086" s="186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  <c r="AF1086" s="10"/>
    </row>
    <row r="1087" spans="11:32" ht="12.75">
      <c r="K1087" s="10"/>
      <c r="L1087" s="10"/>
      <c r="M1087" s="10"/>
      <c r="N1087" s="10"/>
      <c r="O1087" s="18"/>
      <c r="P1087" s="18"/>
      <c r="Q1087" s="22"/>
      <c r="R1087" s="18"/>
      <c r="S1087" s="199"/>
      <c r="T1087" s="186"/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0"/>
      <c r="AF1087" s="10"/>
    </row>
    <row r="1088" spans="11:32" ht="12.75">
      <c r="K1088" s="10"/>
      <c r="L1088" s="10"/>
      <c r="M1088" s="10"/>
      <c r="N1088" s="10"/>
      <c r="O1088" s="18"/>
      <c r="P1088" s="18"/>
      <c r="Q1088" s="22"/>
      <c r="R1088" s="18"/>
      <c r="S1088" s="199"/>
      <c r="T1088" s="186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0"/>
      <c r="AE1088" s="10"/>
      <c r="AF1088" s="10"/>
    </row>
    <row r="1089" spans="11:32" ht="12.75">
      <c r="K1089" s="10"/>
      <c r="L1089" s="10"/>
      <c r="M1089" s="10"/>
      <c r="N1089" s="10"/>
      <c r="O1089" s="18"/>
      <c r="P1089" s="18"/>
      <c r="Q1089" s="22"/>
      <c r="R1089" s="18"/>
      <c r="S1089" s="199"/>
      <c r="T1089" s="186"/>
      <c r="U1089" s="10"/>
      <c r="V1089" s="10"/>
      <c r="W1089" s="10"/>
      <c r="X1089" s="10"/>
      <c r="Y1089" s="10"/>
      <c r="Z1089" s="10"/>
      <c r="AA1089" s="10"/>
      <c r="AB1089" s="10"/>
      <c r="AC1089" s="10"/>
      <c r="AD1089" s="10"/>
      <c r="AE1089" s="10"/>
      <c r="AF1089" s="10"/>
    </row>
    <row r="1090" spans="11:32" ht="12.75">
      <c r="K1090" s="10"/>
      <c r="L1090" s="10"/>
      <c r="M1090" s="10"/>
      <c r="N1090" s="10"/>
      <c r="O1090" s="18"/>
      <c r="P1090" s="18"/>
      <c r="Q1090" s="22"/>
      <c r="R1090" s="18"/>
      <c r="S1090" s="199"/>
      <c r="T1090" s="186"/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0"/>
      <c r="AE1090" s="10"/>
      <c r="AF1090" s="10"/>
    </row>
    <row r="1091" spans="11:32" ht="12.75">
      <c r="K1091" s="10"/>
      <c r="L1091" s="10"/>
      <c r="M1091" s="10"/>
      <c r="N1091" s="10"/>
      <c r="O1091" s="18"/>
      <c r="P1091" s="18"/>
      <c r="Q1091" s="22"/>
      <c r="R1091" s="18"/>
      <c r="S1091" s="199"/>
      <c r="T1091" s="186"/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/>
      <c r="AF1091" s="10"/>
    </row>
    <row r="1092" spans="11:32" ht="12.75">
      <c r="K1092" s="10"/>
      <c r="L1092" s="10"/>
      <c r="M1092" s="10"/>
      <c r="N1092" s="10"/>
      <c r="O1092" s="18"/>
      <c r="P1092" s="18"/>
      <c r="Q1092" s="22"/>
      <c r="R1092" s="18"/>
      <c r="S1092" s="199"/>
      <c r="T1092" s="186"/>
      <c r="U1092" s="10"/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0"/>
      <c r="AF1092" s="10"/>
    </row>
    <row r="1093" spans="11:32" ht="12.75">
      <c r="K1093" s="10"/>
      <c r="L1093" s="10"/>
      <c r="M1093" s="10"/>
      <c r="N1093" s="10"/>
      <c r="O1093" s="18"/>
      <c r="P1093" s="18"/>
      <c r="Q1093" s="22"/>
      <c r="R1093" s="18"/>
      <c r="S1093" s="199"/>
      <c r="T1093" s="186"/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0"/>
      <c r="AF1093" s="10"/>
    </row>
    <row r="1094" spans="11:32" ht="12.75">
      <c r="K1094" s="10"/>
      <c r="L1094" s="10"/>
      <c r="M1094" s="10"/>
      <c r="N1094" s="10"/>
      <c r="O1094" s="18"/>
      <c r="P1094" s="18"/>
      <c r="Q1094" s="22"/>
      <c r="R1094" s="18"/>
      <c r="S1094" s="199"/>
      <c r="T1094" s="186"/>
      <c r="U1094" s="10"/>
      <c r="V1094" s="10"/>
      <c r="W1094" s="10"/>
      <c r="X1094" s="10"/>
      <c r="Y1094" s="10"/>
      <c r="Z1094" s="10"/>
      <c r="AA1094" s="10"/>
      <c r="AB1094" s="10"/>
      <c r="AC1094" s="10"/>
      <c r="AD1094" s="10"/>
      <c r="AE1094" s="10"/>
      <c r="AF1094" s="10"/>
    </row>
    <row r="1095" spans="11:32" ht="12.75">
      <c r="K1095" s="10"/>
      <c r="L1095" s="10"/>
      <c r="M1095" s="10"/>
      <c r="N1095" s="10"/>
      <c r="O1095" s="18"/>
      <c r="P1095" s="18"/>
      <c r="Q1095" s="22"/>
      <c r="R1095" s="18"/>
      <c r="S1095" s="199"/>
      <c r="T1095" s="186"/>
      <c r="U1095" s="10"/>
      <c r="V1095" s="10"/>
      <c r="W1095" s="10"/>
      <c r="X1095" s="10"/>
      <c r="Y1095" s="10"/>
      <c r="Z1095" s="10"/>
      <c r="AA1095" s="10"/>
      <c r="AB1095" s="10"/>
      <c r="AC1095" s="10"/>
      <c r="AD1095" s="10"/>
      <c r="AE1095" s="10"/>
      <c r="AF1095" s="10"/>
    </row>
    <row r="1096" spans="11:32" ht="12.75">
      <c r="K1096" s="10"/>
      <c r="L1096" s="10"/>
      <c r="M1096" s="10"/>
      <c r="N1096" s="10"/>
      <c r="O1096" s="18"/>
      <c r="P1096" s="18"/>
      <c r="Q1096" s="22"/>
      <c r="R1096" s="18"/>
      <c r="S1096" s="199"/>
      <c r="T1096" s="186"/>
      <c r="U1096" s="10"/>
      <c r="V1096" s="10"/>
      <c r="W1096" s="10"/>
      <c r="X1096" s="10"/>
      <c r="Y1096" s="10"/>
      <c r="Z1096" s="10"/>
      <c r="AA1096" s="10"/>
      <c r="AB1096" s="10"/>
      <c r="AC1096" s="10"/>
      <c r="AD1096" s="10"/>
      <c r="AE1096" s="10"/>
      <c r="AF1096" s="10"/>
    </row>
    <row r="1097" spans="11:32" ht="12.75">
      <c r="K1097" s="10"/>
      <c r="L1097" s="10"/>
      <c r="M1097" s="10"/>
      <c r="N1097" s="10"/>
      <c r="O1097" s="18"/>
      <c r="P1097" s="18"/>
      <c r="Q1097" s="22"/>
      <c r="R1097" s="18"/>
      <c r="S1097" s="199"/>
      <c r="T1097" s="186"/>
      <c r="U1097" s="10"/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0"/>
      <c r="AF1097" s="10"/>
    </row>
    <row r="1098" spans="11:32" ht="12.75">
      <c r="K1098" s="10"/>
      <c r="L1098" s="10"/>
      <c r="M1098" s="10"/>
      <c r="N1098" s="10"/>
      <c r="O1098" s="18"/>
      <c r="P1098" s="18"/>
      <c r="Q1098" s="22"/>
      <c r="R1098" s="18"/>
      <c r="S1098" s="199"/>
      <c r="T1098" s="186"/>
      <c r="U1098" s="10"/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0"/>
      <c r="AF1098" s="10"/>
    </row>
    <row r="1099" spans="11:32" ht="12.75">
      <c r="K1099" s="10"/>
      <c r="L1099" s="10"/>
      <c r="M1099" s="10"/>
      <c r="N1099" s="10"/>
      <c r="O1099" s="18"/>
      <c r="P1099" s="18"/>
      <c r="Q1099" s="22"/>
      <c r="R1099" s="18"/>
      <c r="S1099" s="199"/>
      <c r="T1099" s="186"/>
      <c r="U1099" s="10"/>
      <c r="V1099" s="10"/>
      <c r="W1099" s="10"/>
      <c r="X1099" s="10"/>
      <c r="Y1099" s="10"/>
      <c r="Z1099" s="10"/>
      <c r="AA1099" s="10"/>
      <c r="AB1099" s="10"/>
      <c r="AC1099" s="10"/>
      <c r="AD1099" s="10"/>
      <c r="AE1099" s="10"/>
      <c r="AF1099" s="10"/>
    </row>
    <row r="1100" spans="11:32" ht="12.75">
      <c r="K1100" s="10"/>
      <c r="L1100" s="10"/>
      <c r="M1100" s="10"/>
      <c r="N1100" s="10"/>
      <c r="O1100" s="18"/>
      <c r="P1100" s="18"/>
      <c r="Q1100" s="22"/>
      <c r="R1100" s="18"/>
      <c r="S1100" s="199"/>
      <c r="T1100" s="186"/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0"/>
      <c r="AF1100" s="10"/>
    </row>
    <row r="1101" spans="11:32" ht="12.75">
      <c r="K1101" s="10"/>
      <c r="L1101" s="10"/>
      <c r="M1101" s="10"/>
      <c r="N1101" s="10"/>
      <c r="O1101" s="18"/>
      <c r="P1101" s="18"/>
      <c r="Q1101" s="22"/>
      <c r="R1101" s="18"/>
      <c r="S1101" s="199"/>
      <c r="T1101" s="186"/>
      <c r="U1101" s="10"/>
      <c r="V1101" s="10"/>
      <c r="W1101" s="10"/>
      <c r="X1101" s="10"/>
      <c r="Y1101" s="10"/>
      <c r="Z1101" s="10"/>
      <c r="AA1101" s="10"/>
      <c r="AB1101" s="10"/>
      <c r="AC1101" s="10"/>
      <c r="AD1101" s="10"/>
      <c r="AE1101" s="10"/>
      <c r="AF1101" s="10"/>
    </row>
    <row r="1102" spans="11:32" ht="12.75">
      <c r="K1102" s="10"/>
      <c r="L1102" s="10"/>
      <c r="M1102" s="10"/>
      <c r="N1102" s="10"/>
      <c r="O1102" s="18"/>
      <c r="P1102" s="18"/>
      <c r="Q1102" s="22"/>
      <c r="R1102" s="18"/>
      <c r="S1102" s="199"/>
      <c r="T1102" s="186"/>
      <c r="U1102" s="10"/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0"/>
      <c r="AF1102" s="10"/>
    </row>
    <row r="1103" spans="11:32" ht="12.75">
      <c r="K1103" s="10"/>
      <c r="L1103" s="10"/>
      <c r="M1103" s="10"/>
      <c r="N1103" s="10"/>
      <c r="O1103" s="18"/>
      <c r="P1103" s="18"/>
      <c r="Q1103" s="22"/>
      <c r="R1103" s="18"/>
      <c r="S1103" s="199"/>
      <c r="T1103" s="186"/>
      <c r="U1103" s="10"/>
      <c r="V1103" s="10"/>
      <c r="W1103" s="10"/>
      <c r="X1103" s="10"/>
      <c r="Y1103" s="10"/>
      <c r="Z1103" s="10"/>
      <c r="AA1103" s="10"/>
      <c r="AB1103" s="10"/>
      <c r="AC1103" s="10"/>
      <c r="AD1103" s="10"/>
      <c r="AE1103" s="10"/>
      <c r="AF1103" s="10"/>
    </row>
    <row r="1104" spans="11:32" ht="12.75">
      <c r="K1104" s="10"/>
      <c r="L1104" s="10"/>
      <c r="M1104" s="10"/>
      <c r="N1104" s="10"/>
      <c r="O1104" s="18"/>
      <c r="P1104" s="18"/>
      <c r="Q1104" s="22"/>
      <c r="R1104" s="18"/>
      <c r="S1104" s="199"/>
      <c r="T1104" s="186"/>
      <c r="U1104" s="10"/>
      <c r="V1104" s="10"/>
      <c r="W1104" s="10"/>
      <c r="X1104" s="10"/>
      <c r="Y1104" s="10"/>
      <c r="Z1104" s="10"/>
      <c r="AA1104" s="10"/>
      <c r="AB1104" s="10"/>
      <c r="AC1104" s="10"/>
      <c r="AD1104" s="10"/>
      <c r="AE1104" s="10"/>
      <c r="AF1104" s="10"/>
    </row>
    <row r="1105" spans="11:32" ht="12.75">
      <c r="K1105" s="10"/>
      <c r="L1105" s="10"/>
      <c r="M1105" s="10"/>
      <c r="N1105" s="10"/>
      <c r="O1105" s="18"/>
      <c r="P1105" s="18"/>
      <c r="Q1105" s="22"/>
      <c r="R1105" s="18"/>
      <c r="S1105" s="199"/>
      <c r="T1105" s="186"/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0"/>
      <c r="AF1105" s="10"/>
    </row>
    <row r="1106" spans="11:32" ht="12.75">
      <c r="K1106" s="10"/>
      <c r="L1106" s="10"/>
      <c r="M1106" s="10"/>
      <c r="N1106" s="10"/>
      <c r="O1106" s="18"/>
      <c r="P1106" s="18"/>
      <c r="Q1106" s="22"/>
      <c r="R1106" s="18"/>
      <c r="S1106" s="199"/>
      <c r="T1106" s="186"/>
      <c r="U1106" s="10"/>
      <c r="V1106" s="10"/>
      <c r="W1106" s="10"/>
      <c r="X1106" s="10"/>
      <c r="Y1106" s="10"/>
      <c r="Z1106" s="10"/>
      <c r="AA1106" s="10"/>
      <c r="AB1106" s="10"/>
      <c r="AC1106" s="10"/>
      <c r="AD1106" s="10"/>
      <c r="AE1106" s="10"/>
      <c r="AF1106" s="10"/>
    </row>
    <row r="1107" spans="11:32" ht="12.75">
      <c r="K1107" s="10"/>
      <c r="L1107" s="10"/>
      <c r="M1107" s="10"/>
      <c r="N1107" s="10"/>
      <c r="O1107" s="18"/>
      <c r="P1107" s="18"/>
      <c r="Q1107" s="22"/>
      <c r="R1107" s="18"/>
      <c r="S1107" s="199"/>
      <c r="T1107" s="186"/>
      <c r="U1107" s="10"/>
      <c r="V1107" s="10"/>
      <c r="W1107" s="10"/>
      <c r="X1107" s="10"/>
      <c r="Y1107" s="10"/>
      <c r="Z1107" s="10"/>
      <c r="AA1107" s="10"/>
      <c r="AB1107" s="10"/>
      <c r="AC1107" s="10"/>
      <c r="AD1107" s="10"/>
      <c r="AE1107" s="10"/>
      <c r="AF1107" s="10"/>
    </row>
    <row r="1108" spans="11:32" ht="12.75">
      <c r="K1108" s="10"/>
      <c r="L1108" s="10"/>
      <c r="M1108" s="10"/>
      <c r="N1108" s="10"/>
      <c r="O1108" s="18"/>
      <c r="P1108" s="18"/>
      <c r="Q1108" s="22"/>
      <c r="R1108" s="18"/>
      <c r="S1108" s="199"/>
      <c r="T1108" s="186"/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10"/>
      <c r="AE1108" s="10"/>
      <c r="AF1108" s="10"/>
    </row>
    <row r="1109" spans="11:32" ht="12.75">
      <c r="K1109" s="10"/>
      <c r="L1109" s="10"/>
      <c r="M1109" s="10"/>
      <c r="N1109" s="10"/>
      <c r="O1109" s="18"/>
      <c r="P1109" s="18"/>
      <c r="Q1109" s="22"/>
      <c r="R1109" s="18"/>
      <c r="S1109" s="199"/>
      <c r="T1109" s="186"/>
      <c r="U1109" s="10"/>
      <c r="V1109" s="10"/>
      <c r="W1109" s="10"/>
      <c r="X1109" s="10"/>
      <c r="Y1109" s="10"/>
      <c r="Z1109" s="10"/>
      <c r="AA1109" s="10"/>
      <c r="AB1109" s="10"/>
      <c r="AC1109" s="10"/>
      <c r="AD1109" s="10"/>
      <c r="AE1109" s="10"/>
      <c r="AF1109" s="10"/>
    </row>
    <row r="1110" spans="11:32" ht="12.75">
      <c r="K1110" s="10"/>
      <c r="L1110" s="10"/>
      <c r="M1110" s="10"/>
      <c r="N1110" s="10"/>
      <c r="O1110" s="18"/>
      <c r="P1110" s="18"/>
      <c r="Q1110" s="22"/>
      <c r="R1110" s="18"/>
      <c r="S1110" s="199"/>
      <c r="T1110" s="186"/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0"/>
      <c r="AF1110" s="10"/>
    </row>
    <row r="1111" spans="11:32" ht="12.75">
      <c r="K1111" s="10"/>
      <c r="L1111" s="10"/>
      <c r="M1111" s="10"/>
      <c r="N1111" s="10"/>
      <c r="O1111" s="18"/>
      <c r="P1111" s="18"/>
      <c r="Q1111" s="22"/>
      <c r="R1111" s="18"/>
      <c r="S1111" s="199"/>
      <c r="T1111" s="186"/>
      <c r="U1111" s="10"/>
      <c r="V1111" s="10"/>
      <c r="W1111" s="10"/>
      <c r="X1111" s="10"/>
      <c r="Y1111" s="10"/>
      <c r="Z1111" s="10"/>
      <c r="AA1111" s="10"/>
      <c r="AB1111" s="10"/>
      <c r="AC1111" s="10"/>
      <c r="AD1111" s="10"/>
      <c r="AE1111" s="10"/>
      <c r="AF1111" s="10"/>
    </row>
    <row r="1112" spans="11:32" ht="12.75">
      <c r="K1112" s="10"/>
      <c r="L1112" s="10"/>
      <c r="M1112" s="10"/>
      <c r="N1112" s="10"/>
      <c r="O1112" s="18"/>
      <c r="P1112" s="18"/>
      <c r="Q1112" s="22"/>
      <c r="R1112" s="18"/>
      <c r="S1112" s="199"/>
      <c r="T1112" s="186"/>
      <c r="U1112" s="10"/>
      <c r="V1112" s="10"/>
      <c r="W1112" s="10"/>
      <c r="X1112" s="10"/>
      <c r="Y1112" s="10"/>
      <c r="Z1112" s="10"/>
      <c r="AA1112" s="10"/>
      <c r="AB1112" s="10"/>
      <c r="AC1112" s="10"/>
      <c r="AD1112" s="10"/>
      <c r="AE1112" s="10"/>
      <c r="AF1112" s="10"/>
    </row>
    <row r="1113" spans="11:32" ht="12.75">
      <c r="K1113" s="10"/>
      <c r="L1113" s="10"/>
      <c r="M1113" s="10"/>
      <c r="N1113" s="10"/>
      <c r="O1113" s="18"/>
      <c r="P1113" s="18"/>
      <c r="Q1113" s="22"/>
      <c r="R1113" s="18"/>
      <c r="S1113" s="199"/>
      <c r="T1113" s="186"/>
      <c r="U1113" s="10"/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0"/>
      <c r="AF1113" s="10"/>
    </row>
    <row r="1114" spans="11:32" ht="12.75">
      <c r="K1114" s="10"/>
      <c r="L1114" s="10"/>
      <c r="M1114" s="10"/>
      <c r="N1114" s="10"/>
      <c r="O1114" s="18"/>
      <c r="P1114" s="18"/>
      <c r="Q1114" s="22"/>
      <c r="R1114" s="18"/>
      <c r="S1114" s="199"/>
      <c r="T1114" s="186"/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0"/>
      <c r="AF1114" s="10"/>
    </row>
    <row r="1115" spans="11:32" ht="12.75">
      <c r="K1115" s="10"/>
      <c r="L1115" s="10"/>
      <c r="M1115" s="10"/>
      <c r="N1115" s="10"/>
      <c r="O1115" s="18"/>
      <c r="P1115" s="18"/>
      <c r="Q1115" s="22"/>
      <c r="R1115" s="18"/>
      <c r="S1115" s="199"/>
      <c r="T1115" s="186"/>
      <c r="U1115" s="10"/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0"/>
      <c r="AF1115" s="10"/>
    </row>
    <row r="1116" spans="11:32" ht="12.75">
      <c r="K1116" s="10"/>
      <c r="L1116" s="10"/>
      <c r="M1116" s="10"/>
      <c r="N1116" s="10"/>
      <c r="O1116" s="18"/>
      <c r="P1116" s="18"/>
      <c r="Q1116" s="22"/>
      <c r="R1116" s="18"/>
      <c r="S1116" s="199"/>
      <c r="T1116" s="186"/>
      <c r="U1116" s="10"/>
      <c r="V1116" s="10"/>
      <c r="W1116" s="10"/>
      <c r="X1116" s="10"/>
      <c r="Y1116" s="10"/>
      <c r="Z1116" s="10"/>
      <c r="AA1116" s="10"/>
      <c r="AB1116" s="10"/>
      <c r="AC1116" s="10"/>
      <c r="AD1116" s="10"/>
      <c r="AE1116" s="10"/>
      <c r="AF1116" s="10"/>
    </row>
    <row r="1117" spans="11:32" ht="12.75">
      <c r="K1117" s="10"/>
      <c r="L1117" s="10"/>
      <c r="M1117" s="10"/>
      <c r="N1117" s="10"/>
      <c r="O1117" s="18"/>
      <c r="P1117" s="18"/>
      <c r="Q1117" s="22"/>
      <c r="R1117" s="18"/>
      <c r="S1117" s="199"/>
      <c r="T1117" s="186"/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0"/>
      <c r="AF1117" s="10"/>
    </row>
    <row r="1118" spans="11:32" ht="12.75">
      <c r="K1118" s="10"/>
      <c r="L1118" s="10"/>
      <c r="M1118" s="10"/>
      <c r="N1118" s="10"/>
      <c r="O1118" s="18"/>
      <c r="P1118" s="18"/>
      <c r="Q1118" s="22"/>
      <c r="R1118" s="18"/>
      <c r="S1118" s="199"/>
      <c r="T1118" s="186"/>
      <c r="U1118" s="10"/>
      <c r="V1118" s="10"/>
      <c r="W1118" s="10"/>
      <c r="X1118" s="10"/>
      <c r="Y1118" s="10"/>
      <c r="Z1118" s="10"/>
      <c r="AA1118" s="10"/>
      <c r="AB1118" s="10"/>
      <c r="AC1118" s="10"/>
      <c r="AD1118" s="10"/>
      <c r="AE1118" s="10"/>
      <c r="AF1118" s="10"/>
    </row>
    <row r="1119" spans="11:32" ht="12.75">
      <c r="K1119" s="10"/>
      <c r="L1119" s="10"/>
      <c r="M1119" s="10"/>
      <c r="N1119" s="10"/>
      <c r="O1119" s="18"/>
      <c r="P1119" s="18"/>
      <c r="Q1119" s="22"/>
      <c r="R1119" s="18"/>
      <c r="S1119" s="199"/>
      <c r="T1119" s="186"/>
      <c r="U1119" s="10"/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0"/>
      <c r="AF1119" s="10"/>
    </row>
    <row r="1120" spans="11:32" ht="12.75">
      <c r="K1120" s="10"/>
      <c r="L1120" s="10"/>
      <c r="M1120" s="10"/>
      <c r="N1120" s="10"/>
      <c r="O1120" s="18"/>
      <c r="P1120" s="18"/>
      <c r="Q1120" s="22"/>
      <c r="R1120" s="18"/>
      <c r="S1120" s="199"/>
      <c r="T1120" s="186"/>
      <c r="U1120" s="10"/>
      <c r="V1120" s="10"/>
      <c r="W1120" s="10"/>
      <c r="X1120" s="10"/>
      <c r="Y1120" s="10"/>
      <c r="Z1120" s="10"/>
      <c r="AA1120" s="10"/>
      <c r="AB1120" s="10"/>
      <c r="AC1120" s="10"/>
      <c r="AD1120" s="10"/>
      <c r="AE1120" s="10"/>
      <c r="AF1120" s="10"/>
    </row>
    <row r="1121" spans="11:32" ht="12.75">
      <c r="K1121" s="10"/>
      <c r="L1121" s="10"/>
      <c r="M1121" s="10"/>
      <c r="N1121" s="10"/>
      <c r="O1121" s="18"/>
      <c r="P1121" s="18"/>
      <c r="Q1121" s="22"/>
      <c r="R1121" s="18"/>
      <c r="S1121" s="199"/>
      <c r="T1121" s="186"/>
      <c r="U1121" s="10"/>
      <c r="V1121" s="10"/>
      <c r="W1121" s="10"/>
      <c r="X1121" s="10"/>
      <c r="Y1121" s="10"/>
      <c r="Z1121" s="10"/>
      <c r="AA1121" s="10"/>
      <c r="AB1121" s="10"/>
      <c r="AC1121" s="10"/>
      <c r="AD1121" s="10"/>
      <c r="AE1121" s="10"/>
      <c r="AF1121" s="10"/>
    </row>
    <row r="1122" spans="11:32" ht="12.75">
      <c r="K1122" s="10"/>
      <c r="L1122" s="10"/>
      <c r="M1122" s="10"/>
      <c r="N1122" s="10"/>
      <c r="O1122" s="18"/>
      <c r="P1122" s="18"/>
      <c r="Q1122" s="22"/>
      <c r="R1122" s="18"/>
      <c r="S1122" s="199"/>
      <c r="T1122" s="186"/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0"/>
      <c r="AF1122" s="10"/>
    </row>
    <row r="1123" spans="11:32" ht="12.75">
      <c r="K1123" s="10"/>
      <c r="L1123" s="10"/>
      <c r="M1123" s="10"/>
      <c r="N1123" s="10"/>
      <c r="O1123" s="18"/>
      <c r="P1123" s="18"/>
      <c r="Q1123" s="22"/>
      <c r="R1123" s="18"/>
      <c r="S1123" s="199"/>
      <c r="T1123" s="186"/>
      <c r="U1123" s="10"/>
      <c r="V1123" s="10"/>
      <c r="W1123" s="10"/>
      <c r="X1123" s="10"/>
      <c r="Y1123" s="10"/>
      <c r="Z1123" s="10"/>
      <c r="AA1123" s="10"/>
      <c r="AB1123" s="10"/>
      <c r="AC1123" s="10"/>
      <c r="AD1123" s="10"/>
      <c r="AE1123" s="10"/>
      <c r="AF1123" s="10"/>
    </row>
    <row r="1124" spans="11:32" ht="12.75">
      <c r="K1124" s="10"/>
      <c r="L1124" s="10"/>
      <c r="M1124" s="10"/>
      <c r="N1124" s="10"/>
      <c r="O1124" s="18"/>
      <c r="P1124" s="18"/>
      <c r="Q1124" s="22"/>
      <c r="R1124" s="18"/>
      <c r="S1124" s="199"/>
      <c r="T1124" s="186"/>
      <c r="U1124" s="10"/>
      <c r="V1124" s="10"/>
      <c r="W1124" s="10"/>
      <c r="X1124" s="10"/>
      <c r="Y1124" s="10"/>
      <c r="Z1124" s="10"/>
      <c r="AA1124" s="10"/>
      <c r="AB1124" s="10"/>
      <c r="AC1124" s="10"/>
      <c r="AD1124" s="10"/>
      <c r="AE1124" s="10"/>
      <c r="AF1124" s="10"/>
    </row>
    <row r="1125" spans="11:32" ht="12.75">
      <c r="K1125" s="10"/>
      <c r="L1125" s="10"/>
      <c r="M1125" s="10"/>
      <c r="N1125" s="10"/>
      <c r="O1125" s="18"/>
      <c r="P1125" s="18"/>
      <c r="Q1125" s="22"/>
      <c r="R1125" s="18"/>
      <c r="S1125" s="199"/>
      <c r="T1125" s="186"/>
      <c r="U1125" s="10"/>
      <c r="V1125" s="10"/>
      <c r="W1125" s="10"/>
      <c r="X1125" s="10"/>
      <c r="Y1125" s="10"/>
      <c r="Z1125" s="10"/>
      <c r="AA1125" s="10"/>
      <c r="AB1125" s="10"/>
      <c r="AC1125" s="10"/>
      <c r="AD1125" s="10"/>
      <c r="AE1125" s="10"/>
      <c r="AF1125" s="10"/>
    </row>
    <row r="1126" spans="11:32" ht="12.75">
      <c r="K1126" s="10"/>
      <c r="L1126" s="10"/>
      <c r="M1126" s="10"/>
      <c r="N1126" s="10"/>
      <c r="O1126" s="18"/>
      <c r="P1126" s="18"/>
      <c r="Q1126" s="22"/>
      <c r="R1126" s="18"/>
      <c r="S1126" s="199"/>
      <c r="T1126" s="186"/>
      <c r="U1126" s="10"/>
      <c r="V1126" s="10"/>
      <c r="W1126" s="10"/>
      <c r="X1126" s="10"/>
      <c r="Y1126" s="10"/>
      <c r="Z1126" s="10"/>
      <c r="AA1126" s="10"/>
      <c r="AB1126" s="10"/>
      <c r="AC1126" s="10"/>
      <c r="AD1126" s="10"/>
      <c r="AE1126" s="10"/>
      <c r="AF1126" s="10"/>
    </row>
    <row r="1127" spans="11:32" ht="12.75">
      <c r="K1127" s="10"/>
      <c r="L1127" s="10"/>
      <c r="M1127" s="10"/>
      <c r="N1127" s="10"/>
      <c r="O1127" s="18"/>
      <c r="P1127" s="18"/>
      <c r="Q1127" s="22"/>
      <c r="R1127" s="18"/>
      <c r="S1127" s="199"/>
      <c r="T1127" s="186"/>
      <c r="U1127" s="10"/>
      <c r="V1127" s="10"/>
      <c r="W1127" s="10"/>
      <c r="X1127" s="10"/>
      <c r="Y1127" s="10"/>
      <c r="Z1127" s="10"/>
      <c r="AA1127" s="10"/>
      <c r="AB1127" s="10"/>
      <c r="AC1127" s="10"/>
      <c r="AD1127" s="10"/>
      <c r="AE1127" s="10"/>
      <c r="AF1127" s="10"/>
    </row>
    <row r="1128" spans="11:32" ht="12.75">
      <c r="K1128" s="10"/>
      <c r="L1128" s="10"/>
      <c r="M1128" s="10"/>
      <c r="N1128" s="10"/>
      <c r="O1128" s="18"/>
      <c r="P1128" s="18"/>
      <c r="Q1128" s="22"/>
      <c r="R1128" s="18"/>
      <c r="S1128" s="199"/>
      <c r="T1128" s="186"/>
      <c r="U1128" s="10"/>
      <c r="V1128" s="10"/>
      <c r="W1128" s="10"/>
      <c r="X1128" s="10"/>
      <c r="Y1128" s="10"/>
      <c r="Z1128" s="10"/>
      <c r="AA1128" s="10"/>
      <c r="AB1128" s="10"/>
      <c r="AC1128" s="10"/>
      <c r="AD1128" s="10"/>
      <c r="AE1128" s="10"/>
      <c r="AF1128" s="10"/>
    </row>
    <row r="1129" spans="11:32" ht="12.75">
      <c r="K1129" s="10"/>
      <c r="L1129" s="10"/>
      <c r="M1129" s="10"/>
      <c r="N1129" s="10"/>
      <c r="O1129" s="18"/>
      <c r="P1129" s="18"/>
      <c r="Q1129" s="22"/>
      <c r="R1129" s="18"/>
      <c r="S1129" s="199"/>
      <c r="T1129" s="186"/>
      <c r="U1129" s="10"/>
      <c r="V1129" s="10"/>
      <c r="W1129" s="10"/>
      <c r="X1129" s="10"/>
      <c r="Y1129" s="10"/>
      <c r="Z1129" s="10"/>
      <c r="AA1129" s="10"/>
      <c r="AB1129" s="10"/>
      <c r="AC1129" s="10"/>
      <c r="AD1129" s="10"/>
      <c r="AE1129" s="10"/>
      <c r="AF1129" s="10"/>
    </row>
    <row r="1130" spans="11:32" ht="12.75">
      <c r="K1130" s="10"/>
      <c r="L1130" s="10"/>
      <c r="M1130" s="10"/>
      <c r="N1130" s="10"/>
      <c r="O1130" s="18"/>
      <c r="P1130" s="18"/>
      <c r="Q1130" s="22"/>
      <c r="R1130" s="18"/>
      <c r="S1130" s="199"/>
      <c r="T1130" s="186"/>
      <c r="U1130" s="10"/>
      <c r="V1130" s="10"/>
      <c r="W1130" s="10"/>
      <c r="X1130" s="10"/>
      <c r="Y1130" s="10"/>
      <c r="Z1130" s="10"/>
      <c r="AA1130" s="10"/>
      <c r="AB1130" s="10"/>
      <c r="AC1130" s="10"/>
      <c r="AD1130" s="10"/>
      <c r="AE1130" s="10"/>
      <c r="AF1130" s="10"/>
    </row>
    <row r="1131" spans="11:32" ht="12.75">
      <c r="K1131" s="10"/>
      <c r="L1131" s="10"/>
      <c r="M1131" s="10"/>
      <c r="N1131" s="10"/>
      <c r="O1131" s="18"/>
      <c r="P1131" s="18"/>
      <c r="Q1131" s="22"/>
      <c r="R1131" s="18"/>
      <c r="S1131" s="199"/>
      <c r="T1131" s="186"/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0"/>
      <c r="AE1131" s="10"/>
      <c r="AF1131" s="10"/>
    </row>
    <row r="1132" spans="11:32" ht="12.75">
      <c r="K1132" s="10"/>
      <c r="L1132" s="10"/>
      <c r="M1132" s="10"/>
      <c r="N1132" s="10"/>
      <c r="O1132" s="18"/>
      <c r="P1132" s="18"/>
      <c r="Q1132" s="22"/>
      <c r="R1132" s="18"/>
      <c r="S1132" s="199"/>
      <c r="T1132" s="186"/>
      <c r="U1132" s="10"/>
      <c r="V1132" s="10"/>
      <c r="W1132" s="10"/>
      <c r="X1132" s="10"/>
      <c r="Y1132" s="10"/>
      <c r="Z1132" s="10"/>
      <c r="AA1132" s="10"/>
      <c r="AB1132" s="10"/>
      <c r="AC1132" s="10"/>
      <c r="AD1132" s="10"/>
      <c r="AE1132" s="10"/>
      <c r="AF1132" s="10"/>
    </row>
    <row r="1133" spans="11:32" ht="12.75">
      <c r="K1133" s="10"/>
      <c r="L1133" s="10"/>
      <c r="M1133" s="10"/>
      <c r="N1133" s="10"/>
      <c r="O1133" s="18"/>
      <c r="P1133" s="18"/>
      <c r="Q1133" s="22"/>
      <c r="R1133" s="18"/>
      <c r="S1133" s="199"/>
      <c r="T1133" s="186"/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0"/>
      <c r="AF1133" s="10"/>
    </row>
    <row r="1134" spans="11:32" ht="12.75">
      <c r="K1134" s="10"/>
      <c r="L1134" s="10"/>
      <c r="M1134" s="10"/>
      <c r="N1134" s="10"/>
      <c r="O1134" s="18"/>
      <c r="P1134" s="18"/>
      <c r="Q1134" s="22"/>
      <c r="R1134" s="18"/>
      <c r="S1134" s="199"/>
      <c r="T1134" s="186"/>
      <c r="U1134" s="10"/>
      <c r="V1134" s="10"/>
      <c r="W1134" s="10"/>
      <c r="X1134" s="10"/>
      <c r="Y1134" s="10"/>
      <c r="Z1134" s="10"/>
      <c r="AA1134" s="10"/>
      <c r="AB1134" s="10"/>
      <c r="AC1134" s="10"/>
      <c r="AD1134" s="10"/>
      <c r="AE1134" s="10"/>
      <c r="AF1134" s="10"/>
    </row>
    <row r="1135" spans="11:32" ht="12.75">
      <c r="K1135" s="10"/>
      <c r="L1135" s="10"/>
      <c r="M1135" s="10"/>
      <c r="N1135" s="10"/>
      <c r="O1135" s="18"/>
      <c r="P1135" s="18"/>
      <c r="Q1135" s="22"/>
      <c r="R1135" s="18"/>
      <c r="S1135" s="199"/>
      <c r="T1135" s="186"/>
      <c r="U1135" s="10"/>
      <c r="V1135" s="10"/>
      <c r="W1135" s="10"/>
      <c r="X1135" s="10"/>
      <c r="Y1135" s="10"/>
      <c r="Z1135" s="10"/>
      <c r="AA1135" s="10"/>
      <c r="AB1135" s="10"/>
      <c r="AC1135" s="10"/>
      <c r="AD1135" s="10"/>
      <c r="AE1135" s="10"/>
      <c r="AF1135" s="10"/>
    </row>
    <row r="1136" spans="11:32" ht="12.75">
      <c r="K1136" s="10"/>
      <c r="L1136" s="10"/>
      <c r="M1136" s="10"/>
      <c r="N1136" s="10"/>
      <c r="O1136" s="18"/>
      <c r="P1136" s="18"/>
      <c r="Q1136" s="22"/>
      <c r="R1136" s="18"/>
      <c r="S1136" s="199"/>
      <c r="T1136" s="186"/>
      <c r="U1136" s="10"/>
      <c r="V1136" s="10"/>
      <c r="W1136" s="10"/>
      <c r="X1136" s="10"/>
      <c r="Y1136" s="10"/>
      <c r="Z1136" s="10"/>
      <c r="AA1136" s="10"/>
      <c r="AB1136" s="10"/>
      <c r="AC1136" s="10"/>
      <c r="AD1136" s="10"/>
      <c r="AE1136" s="10"/>
      <c r="AF1136" s="10"/>
    </row>
    <row r="1137" spans="11:32" ht="12.75">
      <c r="K1137" s="10"/>
      <c r="L1137" s="10"/>
      <c r="M1137" s="10"/>
      <c r="N1137" s="10"/>
      <c r="O1137" s="18"/>
      <c r="P1137" s="18"/>
      <c r="Q1137" s="22"/>
      <c r="R1137" s="18"/>
      <c r="S1137" s="199"/>
      <c r="T1137" s="186"/>
      <c r="U1137" s="10"/>
      <c r="V1137" s="10"/>
      <c r="W1137" s="10"/>
      <c r="X1137" s="10"/>
      <c r="Y1137" s="10"/>
      <c r="Z1137" s="10"/>
      <c r="AA1137" s="10"/>
      <c r="AB1137" s="10"/>
      <c r="AC1137" s="10"/>
      <c r="AD1137" s="10"/>
      <c r="AE1137" s="10"/>
      <c r="AF1137" s="10"/>
    </row>
    <row r="1138" spans="11:32" ht="12.75">
      <c r="K1138" s="10"/>
      <c r="L1138" s="10"/>
      <c r="M1138" s="10"/>
      <c r="N1138" s="10"/>
      <c r="O1138" s="18"/>
      <c r="P1138" s="18"/>
      <c r="Q1138" s="22"/>
      <c r="R1138" s="18"/>
      <c r="S1138" s="199"/>
      <c r="T1138" s="186"/>
      <c r="U1138" s="10"/>
      <c r="V1138" s="10"/>
      <c r="W1138" s="10"/>
      <c r="X1138" s="10"/>
      <c r="Y1138" s="10"/>
      <c r="Z1138" s="10"/>
      <c r="AA1138" s="10"/>
      <c r="AB1138" s="10"/>
      <c r="AC1138" s="10"/>
      <c r="AD1138" s="10"/>
      <c r="AE1138" s="10"/>
      <c r="AF1138" s="10"/>
    </row>
    <row r="1139" spans="11:32" ht="12.75">
      <c r="K1139" s="10"/>
      <c r="L1139" s="10"/>
      <c r="M1139" s="10"/>
      <c r="N1139" s="10"/>
      <c r="O1139" s="18"/>
      <c r="P1139" s="18"/>
      <c r="Q1139" s="22"/>
      <c r="R1139" s="18"/>
      <c r="S1139" s="199"/>
      <c r="T1139" s="186"/>
      <c r="U1139" s="10"/>
      <c r="V1139" s="10"/>
      <c r="W1139" s="10"/>
      <c r="X1139" s="10"/>
      <c r="Y1139" s="10"/>
      <c r="Z1139" s="10"/>
      <c r="AA1139" s="10"/>
      <c r="AB1139" s="10"/>
      <c r="AC1139" s="10"/>
      <c r="AD1139" s="10"/>
      <c r="AE1139" s="10"/>
      <c r="AF1139" s="10"/>
    </row>
    <row r="1140" spans="11:32" ht="12.75">
      <c r="K1140" s="10"/>
      <c r="L1140" s="10"/>
      <c r="M1140" s="10"/>
      <c r="N1140" s="10"/>
      <c r="O1140" s="18"/>
      <c r="P1140" s="18"/>
      <c r="Q1140" s="22"/>
      <c r="R1140" s="18"/>
      <c r="S1140" s="199"/>
      <c r="T1140" s="186"/>
      <c r="U1140" s="10"/>
      <c r="V1140" s="10"/>
      <c r="W1140" s="10"/>
      <c r="X1140" s="10"/>
      <c r="Y1140" s="10"/>
      <c r="Z1140" s="10"/>
      <c r="AA1140" s="10"/>
      <c r="AB1140" s="10"/>
      <c r="AC1140" s="10"/>
      <c r="AD1140" s="10"/>
      <c r="AE1140" s="10"/>
      <c r="AF1140" s="10"/>
    </row>
    <row r="1141" spans="11:32" ht="12.75">
      <c r="K1141" s="10"/>
      <c r="L1141" s="10"/>
      <c r="M1141" s="10"/>
      <c r="N1141" s="10"/>
      <c r="O1141" s="18"/>
      <c r="P1141" s="18"/>
      <c r="Q1141" s="22"/>
      <c r="R1141" s="18"/>
      <c r="S1141" s="199"/>
      <c r="T1141" s="186"/>
      <c r="U1141" s="10"/>
      <c r="V1141" s="10"/>
      <c r="W1141" s="10"/>
      <c r="X1141" s="10"/>
      <c r="Y1141" s="10"/>
      <c r="Z1141" s="10"/>
      <c r="AA1141" s="10"/>
      <c r="AB1141" s="10"/>
      <c r="AC1141" s="10"/>
      <c r="AD1141" s="10"/>
      <c r="AE1141" s="10"/>
      <c r="AF1141" s="10"/>
    </row>
    <row r="1142" spans="11:32" ht="12.75">
      <c r="K1142" s="10"/>
      <c r="L1142" s="10"/>
      <c r="M1142" s="10"/>
      <c r="N1142" s="10"/>
      <c r="O1142" s="18"/>
      <c r="P1142" s="18"/>
      <c r="Q1142" s="22"/>
      <c r="R1142" s="18"/>
      <c r="S1142" s="199"/>
      <c r="T1142" s="186"/>
      <c r="U1142" s="10"/>
      <c r="V1142" s="10"/>
      <c r="W1142" s="10"/>
      <c r="X1142" s="10"/>
      <c r="Y1142" s="10"/>
      <c r="Z1142" s="10"/>
      <c r="AA1142" s="10"/>
      <c r="AB1142" s="10"/>
      <c r="AC1142" s="10"/>
      <c r="AD1142" s="10"/>
      <c r="AE1142" s="10"/>
      <c r="AF1142" s="10"/>
    </row>
    <row r="1143" spans="11:32" ht="12.75">
      <c r="K1143" s="10"/>
      <c r="L1143" s="10"/>
      <c r="M1143" s="10"/>
      <c r="N1143" s="10"/>
      <c r="O1143" s="18"/>
      <c r="P1143" s="18"/>
      <c r="Q1143" s="22"/>
      <c r="R1143" s="18"/>
      <c r="S1143" s="199"/>
      <c r="T1143" s="186"/>
      <c r="U1143" s="10"/>
      <c r="V1143" s="10"/>
      <c r="W1143" s="10"/>
      <c r="X1143" s="10"/>
      <c r="Y1143" s="10"/>
      <c r="Z1143" s="10"/>
      <c r="AA1143" s="10"/>
      <c r="AB1143" s="10"/>
      <c r="AC1143" s="10"/>
      <c r="AD1143" s="10"/>
      <c r="AE1143" s="10"/>
      <c r="AF1143" s="10"/>
    </row>
    <row r="1144" spans="11:32" ht="12.75">
      <c r="K1144" s="10"/>
      <c r="L1144" s="10"/>
      <c r="M1144" s="10"/>
      <c r="N1144" s="10"/>
      <c r="O1144" s="18"/>
      <c r="P1144" s="18"/>
      <c r="Q1144" s="22"/>
      <c r="R1144" s="18"/>
      <c r="S1144" s="199"/>
      <c r="T1144" s="186"/>
      <c r="U1144" s="10"/>
      <c r="V1144" s="10"/>
      <c r="W1144" s="10"/>
      <c r="X1144" s="10"/>
      <c r="Y1144" s="10"/>
      <c r="Z1144" s="10"/>
      <c r="AA1144" s="10"/>
      <c r="AB1144" s="10"/>
      <c r="AC1144" s="10"/>
      <c r="AD1144" s="10"/>
      <c r="AE1144" s="10"/>
      <c r="AF1144" s="10"/>
    </row>
    <row r="1145" spans="11:32" ht="12.75">
      <c r="K1145" s="10"/>
      <c r="L1145" s="10"/>
      <c r="M1145" s="10"/>
      <c r="N1145" s="10"/>
      <c r="O1145" s="18"/>
      <c r="P1145" s="18"/>
      <c r="Q1145" s="22"/>
      <c r="R1145" s="18"/>
      <c r="S1145" s="199"/>
      <c r="T1145" s="186"/>
      <c r="U1145" s="10"/>
      <c r="V1145" s="10"/>
      <c r="W1145" s="10"/>
      <c r="X1145" s="10"/>
      <c r="Y1145" s="10"/>
      <c r="Z1145" s="10"/>
      <c r="AA1145" s="10"/>
      <c r="AB1145" s="10"/>
      <c r="AC1145" s="10"/>
      <c r="AD1145" s="10"/>
      <c r="AE1145" s="10"/>
      <c r="AF1145" s="10"/>
    </row>
    <row r="1146" spans="11:32" ht="12.75">
      <c r="K1146" s="10"/>
      <c r="L1146" s="10"/>
      <c r="M1146" s="10"/>
      <c r="N1146" s="10"/>
      <c r="O1146" s="18"/>
      <c r="P1146" s="18"/>
      <c r="Q1146" s="22"/>
      <c r="R1146" s="18"/>
      <c r="S1146" s="199"/>
      <c r="T1146" s="186"/>
      <c r="U1146" s="10"/>
      <c r="V1146" s="10"/>
      <c r="W1146" s="10"/>
      <c r="X1146" s="10"/>
      <c r="Y1146" s="10"/>
      <c r="Z1146" s="10"/>
      <c r="AA1146" s="10"/>
      <c r="AB1146" s="10"/>
      <c r="AC1146" s="10"/>
      <c r="AD1146" s="10"/>
      <c r="AE1146" s="10"/>
      <c r="AF1146" s="10"/>
    </row>
    <row r="1147" spans="11:32" ht="12.75">
      <c r="K1147" s="10"/>
      <c r="L1147" s="10"/>
      <c r="M1147" s="10"/>
      <c r="N1147" s="10"/>
      <c r="O1147" s="18"/>
      <c r="P1147" s="18"/>
      <c r="Q1147" s="22"/>
      <c r="R1147" s="18"/>
      <c r="S1147" s="199"/>
      <c r="T1147" s="186"/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  <c r="AF1147" s="10"/>
    </row>
    <row r="1148" spans="11:32" ht="12.75">
      <c r="K1148" s="10"/>
      <c r="L1148" s="10"/>
      <c r="M1148" s="10"/>
      <c r="N1148" s="10"/>
      <c r="O1148" s="18"/>
      <c r="P1148" s="18"/>
      <c r="Q1148" s="22"/>
      <c r="R1148" s="18"/>
      <c r="S1148" s="199"/>
      <c r="T1148" s="186"/>
      <c r="U1148" s="10"/>
      <c r="V1148" s="10"/>
      <c r="W1148" s="10"/>
      <c r="X1148" s="10"/>
      <c r="Y1148" s="10"/>
      <c r="Z1148" s="10"/>
      <c r="AA1148" s="10"/>
      <c r="AB1148" s="10"/>
      <c r="AC1148" s="10"/>
      <c r="AD1148" s="10"/>
      <c r="AE1148" s="10"/>
      <c r="AF1148" s="10"/>
    </row>
    <row r="1149" spans="11:32" ht="12.75">
      <c r="K1149" s="10"/>
      <c r="L1149" s="10"/>
      <c r="M1149" s="10"/>
      <c r="N1149" s="10"/>
      <c r="O1149" s="18"/>
      <c r="P1149" s="18"/>
      <c r="Q1149" s="22"/>
      <c r="R1149" s="18"/>
      <c r="S1149" s="199"/>
      <c r="T1149" s="186"/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0"/>
      <c r="AE1149" s="10"/>
      <c r="AF1149" s="10"/>
    </row>
    <row r="1150" spans="11:32" ht="12.75">
      <c r="K1150" s="10"/>
      <c r="L1150" s="10"/>
      <c r="M1150" s="10"/>
      <c r="N1150" s="10"/>
      <c r="O1150" s="18"/>
      <c r="P1150" s="18"/>
      <c r="Q1150" s="22"/>
      <c r="R1150" s="18"/>
      <c r="S1150" s="199"/>
      <c r="T1150" s="186"/>
      <c r="U1150" s="10"/>
      <c r="V1150" s="10"/>
      <c r="W1150" s="10"/>
      <c r="X1150" s="10"/>
      <c r="Y1150" s="10"/>
      <c r="Z1150" s="10"/>
      <c r="AA1150" s="10"/>
      <c r="AB1150" s="10"/>
      <c r="AC1150" s="10"/>
      <c r="AD1150" s="10"/>
      <c r="AE1150" s="10"/>
      <c r="AF1150" s="10"/>
    </row>
    <row r="1151" spans="11:32" ht="12.75">
      <c r="K1151" s="10"/>
      <c r="L1151" s="10"/>
      <c r="M1151" s="10"/>
      <c r="N1151" s="10"/>
      <c r="O1151" s="18"/>
      <c r="P1151" s="18"/>
      <c r="Q1151" s="22"/>
      <c r="R1151" s="18"/>
      <c r="S1151" s="199"/>
      <c r="T1151" s="186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</row>
    <row r="1152" spans="11:32" ht="12.75">
      <c r="K1152" s="10"/>
      <c r="L1152" s="10"/>
      <c r="M1152" s="10"/>
      <c r="N1152" s="10"/>
      <c r="O1152" s="18"/>
      <c r="P1152" s="18"/>
      <c r="Q1152" s="22"/>
      <c r="R1152" s="18"/>
      <c r="S1152" s="199"/>
      <c r="T1152" s="186"/>
      <c r="U1152" s="10"/>
      <c r="V1152" s="10"/>
      <c r="W1152" s="10"/>
      <c r="X1152" s="10"/>
      <c r="Y1152" s="10"/>
      <c r="Z1152" s="10"/>
      <c r="AA1152" s="10"/>
      <c r="AB1152" s="10"/>
      <c r="AC1152" s="10"/>
      <c r="AD1152" s="10"/>
      <c r="AE1152" s="10"/>
      <c r="AF1152" s="10"/>
    </row>
    <row r="1153" spans="11:32" ht="12.75">
      <c r="K1153" s="10"/>
      <c r="L1153" s="10"/>
      <c r="M1153" s="10"/>
      <c r="N1153" s="10"/>
      <c r="O1153" s="18"/>
      <c r="P1153" s="18"/>
      <c r="Q1153" s="22"/>
      <c r="R1153" s="18"/>
      <c r="S1153" s="199"/>
      <c r="T1153" s="186"/>
      <c r="U1153" s="10"/>
      <c r="V1153" s="10"/>
      <c r="W1153" s="10"/>
      <c r="X1153" s="10"/>
      <c r="Y1153" s="10"/>
      <c r="Z1153" s="10"/>
      <c r="AA1153" s="10"/>
      <c r="AB1153" s="10"/>
      <c r="AC1153" s="10"/>
      <c r="AD1153" s="10"/>
      <c r="AE1153" s="10"/>
      <c r="AF1153" s="10"/>
    </row>
    <row r="1154" spans="11:32" ht="12.75">
      <c r="K1154" s="10"/>
      <c r="L1154" s="10"/>
      <c r="M1154" s="10"/>
      <c r="N1154" s="10"/>
      <c r="O1154" s="18"/>
      <c r="P1154" s="18"/>
      <c r="Q1154" s="22"/>
      <c r="R1154" s="18"/>
      <c r="S1154" s="199"/>
      <c r="T1154" s="186"/>
      <c r="U1154" s="10"/>
      <c r="V1154" s="10"/>
      <c r="W1154" s="10"/>
      <c r="X1154" s="10"/>
      <c r="Y1154" s="10"/>
      <c r="Z1154" s="10"/>
      <c r="AA1154" s="10"/>
      <c r="AB1154" s="10"/>
      <c r="AC1154" s="10"/>
      <c r="AD1154" s="10"/>
      <c r="AE1154" s="10"/>
      <c r="AF1154" s="10"/>
    </row>
    <row r="1155" spans="11:32" ht="12.75">
      <c r="K1155" s="10"/>
      <c r="L1155" s="10"/>
      <c r="M1155" s="10"/>
      <c r="N1155" s="10"/>
      <c r="O1155" s="18"/>
      <c r="P1155" s="18"/>
      <c r="Q1155" s="22"/>
      <c r="R1155" s="18"/>
      <c r="S1155" s="199"/>
      <c r="T1155" s="186"/>
      <c r="U1155" s="10"/>
      <c r="V1155" s="10"/>
      <c r="W1155" s="10"/>
      <c r="X1155" s="10"/>
      <c r="Y1155" s="10"/>
      <c r="Z1155" s="10"/>
      <c r="AA1155" s="10"/>
      <c r="AB1155" s="10"/>
      <c r="AC1155" s="10"/>
      <c r="AD1155" s="10"/>
      <c r="AE1155" s="10"/>
      <c r="AF1155" s="10"/>
    </row>
    <row r="1156" spans="11:32" ht="12.75">
      <c r="K1156" s="10"/>
      <c r="L1156" s="10"/>
      <c r="M1156" s="10"/>
      <c r="N1156" s="10"/>
      <c r="O1156" s="18"/>
      <c r="P1156" s="18"/>
      <c r="Q1156" s="22"/>
      <c r="R1156" s="18"/>
      <c r="S1156" s="199"/>
      <c r="T1156" s="186"/>
      <c r="U1156" s="10"/>
      <c r="V1156" s="10"/>
      <c r="W1156" s="10"/>
      <c r="X1156" s="10"/>
      <c r="Y1156" s="10"/>
      <c r="Z1156" s="10"/>
      <c r="AA1156" s="10"/>
      <c r="AB1156" s="10"/>
      <c r="AC1156" s="10"/>
      <c r="AD1156" s="10"/>
      <c r="AE1156" s="10"/>
      <c r="AF1156" s="10"/>
    </row>
    <row r="1157" spans="11:32" ht="12.75">
      <c r="K1157" s="10"/>
      <c r="L1157" s="10"/>
      <c r="M1157" s="10"/>
      <c r="N1157" s="10"/>
      <c r="O1157" s="18"/>
      <c r="P1157" s="18"/>
      <c r="Q1157" s="22"/>
      <c r="R1157" s="18"/>
      <c r="S1157" s="199"/>
      <c r="T1157" s="186"/>
      <c r="U1157" s="10"/>
      <c r="V1157" s="10"/>
      <c r="W1157" s="10"/>
      <c r="X1157" s="10"/>
      <c r="Y1157" s="10"/>
      <c r="Z1157" s="10"/>
      <c r="AA1157" s="10"/>
      <c r="AB1157" s="10"/>
      <c r="AC1157" s="10"/>
      <c r="AD1157" s="10"/>
      <c r="AE1157" s="10"/>
      <c r="AF1157" s="10"/>
    </row>
    <row r="1158" spans="11:32" ht="12.75">
      <c r="K1158" s="10"/>
      <c r="L1158" s="10"/>
      <c r="M1158" s="10"/>
      <c r="N1158" s="10"/>
      <c r="O1158" s="18"/>
      <c r="P1158" s="18"/>
      <c r="Q1158" s="22"/>
      <c r="R1158" s="18"/>
      <c r="S1158" s="199"/>
      <c r="T1158" s="186"/>
      <c r="U1158" s="10"/>
      <c r="V1158" s="10"/>
      <c r="W1158" s="10"/>
      <c r="X1158" s="10"/>
      <c r="Y1158" s="10"/>
      <c r="Z1158" s="10"/>
      <c r="AA1158" s="10"/>
      <c r="AB1158" s="10"/>
      <c r="AC1158" s="10"/>
      <c r="AD1158" s="10"/>
      <c r="AE1158" s="10"/>
      <c r="AF1158" s="10"/>
    </row>
    <row r="1159" spans="11:32" ht="12.75">
      <c r="K1159" s="10"/>
      <c r="L1159" s="10"/>
      <c r="M1159" s="10"/>
      <c r="N1159" s="10"/>
      <c r="O1159" s="18"/>
      <c r="P1159" s="18"/>
      <c r="Q1159" s="22"/>
      <c r="R1159" s="18"/>
      <c r="S1159" s="199"/>
      <c r="T1159" s="186"/>
      <c r="U1159" s="10"/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0"/>
      <c r="AF1159" s="10"/>
    </row>
    <row r="1160" spans="11:32" ht="12.75">
      <c r="K1160" s="10"/>
      <c r="L1160" s="10"/>
      <c r="M1160" s="10"/>
      <c r="N1160" s="10"/>
      <c r="O1160" s="18"/>
      <c r="P1160" s="18"/>
      <c r="Q1160" s="22"/>
      <c r="R1160" s="18"/>
      <c r="S1160" s="199"/>
      <c r="T1160" s="186"/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0"/>
      <c r="AF1160" s="10"/>
    </row>
    <row r="1161" spans="11:32" ht="12.75">
      <c r="K1161" s="10"/>
      <c r="L1161" s="10"/>
      <c r="M1161" s="10"/>
      <c r="N1161" s="10"/>
      <c r="O1161" s="18"/>
      <c r="P1161" s="18"/>
      <c r="Q1161" s="22"/>
      <c r="R1161" s="18"/>
      <c r="S1161" s="199"/>
      <c r="T1161" s="186"/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0"/>
      <c r="AF1161" s="10"/>
    </row>
    <row r="1162" spans="11:32" ht="12.75">
      <c r="K1162" s="10"/>
      <c r="L1162" s="10"/>
      <c r="M1162" s="10"/>
      <c r="N1162" s="10"/>
      <c r="O1162" s="18"/>
      <c r="P1162" s="18"/>
      <c r="Q1162" s="22"/>
      <c r="R1162" s="18"/>
      <c r="S1162" s="199"/>
      <c r="T1162" s="186"/>
      <c r="U1162" s="10"/>
      <c r="V1162" s="10"/>
      <c r="W1162" s="10"/>
      <c r="X1162" s="10"/>
      <c r="Y1162" s="10"/>
      <c r="Z1162" s="10"/>
      <c r="AA1162" s="10"/>
      <c r="AB1162" s="10"/>
      <c r="AC1162" s="10"/>
      <c r="AD1162" s="10"/>
      <c r="AE1162" s="10"/>
      <c r="AF1162" s="10"/>
    </row>
    <row r="1163" spans="11:32" ht="12.75">
      <c r="K1163" s="10"/>
      <c r="L1163" s="10"/>
      <c r="M1163" s="10"/>
      <c r="N1163" s="10"/>
      <c r="O1163" s="18"/>
      <c r="P1163" s="18"/>
      <c r="Q1163" s="22"/>
      <c r="R1163" s="18"/>
      <c r="S1163" s="199"/>
      <c r="T1163" s="186"/>
      <c r="U1163" s="10"/>
      <c r="V1163" s="10"/>
      <c r="W1163" s="10"/>
      <c r="X1163" s="10"/>
      <c r="Y1163" s="10"/>
      <c r="Z1163" s="10"/>
      <c r="AA1163" s="10"/>
      <c r="AB1163" s="10"/>
      <c r="AC1163" s="10"/>
      <c r="AD1163" s="10"/>
      <c r="AE1163" s="10"/>
      <c r="AF1163" s="10"/>
    </row>
    <row r="1164" spans="11:32" ht="12.75">
      <c r="K1164" s="10"/>
      <c r="L1164" s="10"/>
      <c r="M1164" s="10"/>
      <c r="N1164" s="10"/>
      <c r="O1164" s="18"/>
      <c r="P1164" s="18"/>
      <c r="Q1164" s="22"/>
      <c r="R1164" s="18"/>
      <c r="S1164" s="199"/>
      <c r="T1164" s="186"/>
      <c r="U1164" s="10"/>
      <c r="V1164" s="10"/>
      <c r="W1164" s="10"/>
      <c r="X1164" s="10"/>
      <c r="Y1164" s="10"/>
      <c r="Z1164" s="10"/>
      <c r="AA1164" s="10"/>
      <c r="AB1164" s="10"/>
      <c r="AC1164" s="10"/>
      <c r="AD1164" s="10"/>
      <c r="AE1164" s="10"/>
      <c r="AF1164" s="10"/>
    </row>
    <row r="1165" spans="11:32" ht="12.75">
      <c r="K1165" s="10"/>
      <c r="L1165" s="10"/>
      <c r="M1165" s="10"/>
      <c r="N1165" s="10"/>
      <c r="O1165" s="18"/>
      <c r="P1165" s="18"/>
      <c r="Q1165" s="22"/>
      <c r="R1165" s="18"/>
      <c r="S1165" s="199"/>
      <c r="T1165" s="186"/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10"/>
      <c r="AE1165" s="10"/>
      <c r="AF1165" s="10"/>
    </row>
    <row r="1166" spans="11:32" ht="12.75">
      <c r="K1166" s="10"/>
      <c r="L1166" s="10"/>
      <c r="M1166" s="10"/>
      <c r="N1166" s="10"/>
      <c r="O1166" s="18"/>
      <c r="P1166" s="18"/>
      <c r="Q1166" s="22"/>
      <c r="R1166" s="18"/>
      <c r="S1166" s="199"/>
      <c r="T1166" s="186"/>
      <c r="U1166" s="10"/>
      <c r="V1166" s="10"/>
      <c r="W1166" s="10"/>
      <c r="X1166" s="10"/>
      <c r="Y1166" s="10"/>
      <c r="Z1166" s="10"/>
      <c r="AA1166" s="10"/>
      <c r="AB1166" s="10"/>
      <c r="AC1166" s="10"/>
      <c r="AD1166" s="10"/>
      <c r="AE1166" s="10"/>
      <c r="AF1166" s="10"/>
    </row>
    <row r="1167" spans="11:32" ht="12.75">
      <c r="K1167" s="10"/>
      <c r="L1167" s="10"/>
      <c r="M1167" s="10"/>
      <c r="N1167" s="10"/>
      <c r="O1167" s="18"/>
      <c r="P1167" s="18"/>
      <c r="Q1167" s="22"/>
      <c r="R1167" s="18"/>
      <c r="S1167" s="199"/>
      <c r="T1167" s="186"/>
      <c r="U1167" s="10"/>
      <c r="V1167" s="10"/>
      <c r="W1167" s="10"/>
      <c r="X1167" s="10"/>
      <c r="Y1167" s="10"/>
      <c r="Z1167" s="10"/>
      <c r="AA1167" s="10"/>
      <c r="AB1167" s="10"/>
      <c r="AC1167" s="10"/>
      <c r="AD1167" s="10"/>
      <c r="AE1167" s="10"/>
      <c r="AF1167" s="10"/>
    </row>
    <row r="1168" spans="11:32" ht="12.75">
      <c r="K1168" s="10"/>
      <c r="L1168" s="10"/>
      <c r="M1168" s="10"/>
      <c r="N1168" s="10"/>
      <c r="O1168" s="18"/>
      <c r="P1168" s="18"/>
      <c r="Q1168" s="22"/>
      <c r="R1168" s="18"/>
      <c r="S1168" s="199"/>
      <c r="T1168" s="186"/>
      <c r="U1168" s="10"/>
      <c r="V1168" s="10"/>
      <c r="W1168" s="10"/>
      <c r="X1168" s="10"/>
      <c r="Y1168" s="10"/>
      <c r="Z1168" s="10"/>
      <c r="AA1168" s="10"/>
      <c r="AB1168" s="10"/>
      <c r="AC1168" s="10"/>
      <c r="AD1168" s="10"/>
      <c r="AE1168" s="10"/>
      <c r="AF1168" s="10"/>
    </row>
    <row r="1169" spans="11:32" ht="12.75">
      <c r="K1169" s="10"/>
      <c r="L1169" s="10"/>
      <c r="M1169" s="10"/>
      <c r="N1169" s="10"/>
      <c r="O1169" s="18"/>
      <c r="P1169" s="18"/>
      <c r="Q1169" s="22"/>
      <c r="R1169" s="18"/>
      <c r="S1169" s="199"/>
      <c r="T1169" s="186"/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0"/>
      <c r="AE1169" s="10"/>
      <c r="AF1169" s="10"/>
    </row>
    <row r="1170" spans="11:32" ht="12.75">
      <c r="K1170" s="10"/>
      <c r="L1170" s="10"/>
      <c r="M1170" s="10"/>
      <c r="N1170" s="10"/>
      <c r="O1170" s="18"/>
      <c r="P1170" s="18"/>
      <c r="Q1170" s="22"/>
      <c r="R1170" s="18"/>
      <c r="S1170" s="199"/>
      <c r="T1170" s="186"/>
      <c r="U1170" s="10"/>
      <c r="V1170" s="10"/>
      <c r="W1170" s="10"/>
      <c r="X1170" s="10"/>
      <c r="Y1170" s="10"/>
      <c r="Z1170" s="10"/>
      <c r="AA1170" s="10"/>
      <c r="AB1170" s="10"/>
      <c r="AC1170" s="10"/>
      <c r="AD1170" s="10"/>
      <c r="AE1170" s="10"/>
      <c r="AF1170" s="10"/>
    </row>
    <row r="1171" spans="11:32" ht="12.75">
      <c r="K1171" s="10"/>
      <c r="L1171" s="10"/>
      <c r="M1171" s="10"/>
      <c r="N1171" s="10"/>
      <c r="O1171" s="18"/>
      <c r="P1171" s="18"/>
      <c r="Q1171" s="22"/>
      <c r="R1171" s="18"/>
      <c r="S1171" s="199"/>
      <c r="T1171" s="186"/>
      <c r="U1171" s="10"/>
      <c r="V1171" s="10"/>
      <c r="W1171" s="10"/>
      <c r="X1171" s="10"/>
      <c r="Y1171" s="10"/>
      <c r="Z1171" s="10"/>
      <c r="AA1171" s="10"/>
      <c r="AB1171" s="10"/>
      <c r="AC1171" s="10"/>
      <c r="AD1171" s="10"/>
      <c r="AE1171" s="10"/>
      <c r="AF1171" s="10"/>
    </row>
    <row r="1172" spans="11:32" ht="12.75">
      <c r="K1172" s="10"/>
      <c r="L1172" s="10"/>
      <c r="M1172" s="10"/>
      <c r="N1172" s="10"/>
      <c r="O1172" s="18"/>
      <c r="P1172" s="18"/>
      <c r="Q1172" s="22"/>
      <c r="R1172" s="18"/>
      <c r="S1172" s="199"/>
      <c r="T1172" s="186"/>
      <c r="U1172" s="10"/>
      <c r="V1172" s="10"/>
      <c r="W1172" s="10"/>
      <c r="X1172" s="10"/>
      <c r="Y1172" s="10"/>
      <c r="Z1172" s="10"/>
      <c r="AA1172" s="10"/>
      <c r="AB1172" s="10"/>
      <c r="AC1172" s="10"/>
      <c r="AD1172" s="10"/>
      <c r="AE1172" s="10"/>
      <c r="AF1172" s="10"/>
    </row>
    <row r="1173" spans="11:32" ht="12.75">
      <c r="K1173" s="10"/>
      <c r="L1173" s="10"/>
      <c r="M1173" s="10"/>
      <c r="N1173" s="10"/>
      <c r="O1173" s="18"/>
      <c r="P1173" s="18"/>
      <c r="Q1173" s="22"/>
      <c r="R1173" s="18"/>
      <c r="S1173" s="199"/>
      <c r="T1173" s="186"/>
      <c r="U1173" s="10"/>
      <c r="V1173" s="10"/>
      <c r="W1173" s="10"/>
      <c r="X1173" s="10"/>
      <c r="Y1173" s="10"/>
      <c r="Z1173" s="10"/>
      <c r="AA1173" s="10"/>
      <c r="AB1173" s="10"/>
      <c r="AC1173" s="10"/>
      <c r="AD1173" s="10"/>
      <c r="AE1173" s="10"/>
      <c r="AF1173" s="10"/>
    </row>
    <row r="1174" spans="11:32" ht="12.75">
      <c r="K1174" s="10"/>
      <c r="L1174" s="10"/>
      <c r="M1174" s="10"/>
      <c r="N1174" s="10"/>
      <c r="O1174" s="18"/>
      <c r="P1174" s="18"/>
      <c r="Q1174" s="22"/>
      <c r="R1174" s="18"/>
      <c r="S1174" s="199"/>
      <c r="T1174" s="186"/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0"/>
      <c r="AE1174" s="10"/>
      <c r="AF1174" s="10"/>
    </row>
    <row r="1175" spans="11:32" ht="12.75">
      <c r="K1175" s="10"/>
      <c r="L1175" s="10"/>
      <c r="M1175" s="10"/>
      <c r="N1175" s="10"/>
      <c r="O1175" s="18"/>
      <c r="P1175" s="18"/>
      <c r="Q1175" s="22"/>
      <c r="R1175" s="18"/>
      <c r="S1175" s="199"/>
      <c r="T1175" s="186"/>
      <c r="U1175" s="10"/>
      <c r="V1175" s="10"/>
      <c r="W1175" s="10"/>
      <c r="X1175" s="10"/>
      <c r="Y1175" s="10"/>
      <c r="Z1175" s="10"/>
      <c r="AA1175" s="10"/>
      <c r="AB1175" s="10"/>
      <c r="AC1175" s="10"/>
      <c r="AD1175" s="10"/>
      <c r="AE1175" s="10"/>
      <c r="AF1175" s="10"/>
    </row>
    <row r="1176" spans="11:32" ht="12.75">
      <c r="K1176" s="10"/>
      <c r="L1176" s="10"/>
      <c r="M1176" s="10"/>
      <c r="N1176" s="10"/>
      <c r="O1176" s="18"/>
      <c r="P1176" s="18"/>
      <c r="Q1176" s="22"/>
      <c r="R1176" s="18"/>
      <c r="S1176" s="199"/>
      <c r="T1176" s="186"/>
      <c r="U1176" s="10"/>
      <c r="V1176" s="10"/>
      <c r="W1176" s="10"/>
      <c r="X1176" s="10"/>
      <c r="Y1176" s="10"/>
      <c r="Z1176" s="10"/>
      <c r="AA1176" s="10"/>
      <c r="AB1176" s="10"/>
      <c r="AC1176" s="10"/>
      <c r="AD1176" s="10"/>
      <c r="AE1176" s="10"/>
      <c r="AF1176" s="10"/>
    </row>
    <row r="1177" spans="11:32" ht="12.75">
      <c r="K1177" s="10"/>
      <c r="L1177" s="10"/>
      <c r="M1177" s="10"/>
      <c r="N1177" s="10"/>
      <c r="O1177" s="18"/>
      <c r="P1177" s="18"/>
      <c r="Q1177" s="22"/>
      <c r="R1177" s="18"/>
      <c r="S1177" s="199"/>
      <c r="T1177" s="186"/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0"/>
      <c r="AF1177" s="10"/>
    </row>
    <row r="1178" spans="11:32" ht="12.75">
      <c r="K1178" s="10"/>
      <c r="L1178" s="10"/>
      <c r="M1178" s="10"/>
      <c r="N1178" s="10"/>
      <c r="O1178" s="18"/>
      <c r="P1178" s="18"/>
      <c r="Q1178" s="22"/>
      <c r="R1178" s="18"/>
      <c r="S1178" s="199"/>
      <c r="T1178" s="186"/>
      <c r="U1178" s="10"/>
      <c r="V1178" s="10"/>
      <c r="W1178" s="10"/>
      <c r="X1178" s="10"/>
      <c r="Y1178" s="10"/>
      <c r="Z1178" s="10"/>
      <c r="AA1178" s="10"/>
      <c r="AB1178" s="10"/>
      <c r="AC1178" s="10"/>
      <c r="AD1178" s="10"/>
      <c r="AE1178" s="10"/>
      <c r="AF1178" s="10"/>
    </row>
    <row r="1179" spans="11:32" ht="12.75">
      <c r="K1179" s="10"/>
      <c r="L1179" s="10"/>
      <c r="M1179" s="10"/>
      <c r="N1179" s="10"/>
      <c r="O1179" s="18"/>
      <c r="P1179" s="18"/>
      <c r="Q1179" s="22"/>
      <c r="R1179" s="18"/>
      <c r="S1179" s="199"/>
      <c r="T1179" s="186"/>
      <c r="U1179" s="10"/>
      <c r="V1179" s="10"/>
      <c r="W1179" s="10"/>
      <c r="X1179" s="10"/>
      <c r="Y1179" s="10"/>
      <c r="Z1179" s="10"/>
      <c r="AA1179" s="10"/>
      <c r="AB1179" s="10"/>
      <c r="AC1179" s="10"/>
      <c r="AD1179" s="10"/>
      <c r="AE1179" s="10"/>
      <c r="AF1179" s="10"/>
    </row>
    <row r="1180" spans="11:32" ht="12.75">
      <c r="K1180" s="10"/>
      <c r="L1180" s="10"/>
      <c r="M1180" s="10"/>
      <c r="N1180" s="10"/>
      <c r="O1180" s="18"/>
      <c r="P1180" s="18"/>
      <c r="Q1180" s="22"/>
      <c r="R1180" s="18"/>
      <c r="S1180" s="199"/>
      <c r="T1180" s="186"/>
      <c r="U1180" s="10"/>
      <c r="V1180" s="10"/>
      <c r="W1180" s="10"/>
      <c r="X1180" s="10"/>
      <c r="Y1180" s="10"/>
      <c r="Z1180" s="10"/>
      <c r="AA1180" s="10"/>
      <c r="AB1180" s="10"/>
      <c r="AC1180" s="10"/>
      <c r="AD1180" s="10"/>
      <c r="AE1180" s="10"/>
      <c r="AF1180" s="10"/>
    </row>
    <row r="1181" spans="11:32" ht="12.75">
      <c r="K1181" s="10"/>
      <c r="L1181" s="10"/>
      <c r="M1181" s="10"/>
      <c r="N1181" s="10"/>
      <c r="O1181" s="18"/>
      <c r="P1181" s="18"/>
      <c r="Q1181" s="22"/>
      <c r="R1181" s="18"/>
      <c r="S1181" s="199"/>
      <c r="T1181" s="186"/>
      <c r="U1181" s="10"/>
      <c r="V1181" s="10"/>
      <c r="W1181" s="10"/>
      <c r="X1181" s="10"/>
      <c r="Y1181" s="10"/>
      <c r="Z1181" s="10"/>
      <c r="AA1181" s="10"/>
      <c r="AB1181" s="10"/>
      <c r="AC1181" s="10"/>
      <c r="AD1181" s="10"/>
      <c r="AE1181" s="10"/>
      <c r="AF1181" s="10"/>
    </row>
    <row r="1182" spans="11:32" ht="12.75">
      <c r="K1182" s="10"/>
      <c r="L1182" s="10"/>
      <c r="M1182" s="10"/>
      <c r="N1182" s="10"/>
      <c r="O1182" s="18"/>
      <c r="P1182" s="18"/>
      <c r="Q1182" s="22"/>
      <c r="R1182" s="18"/>
      <c r="S1182" s="199"/>
      <c r="T1182" s="186"/>
      <c r="U1182" s="10"/>
      <c r="V1182" s="10"/>
      <c r="W1182" s="10"/>
      <c r="X1182" s="10"/>
      <c r="Y1182" s="10"/>
      <c r="Z1182" s="10"/>
      <c r="AA1182" s="10"/>
      <c r="AB1182" s="10"/>
      <c r="AC1182" s="10"/>
      <c r="AD1182" s="10"/>
      <c r="AE1182" s="10"/>
      <c r="AF1182" s="10"/>
    </row>
    <row r="1183" spans="11:32" ht="12.75">
      <c r="K1183" s="10"/>
      <c r="L1183" s="10"/>
      <c r="M1183" s="10"/>
      <c r="N1183" s="10"/>
      <c r="O1183" s="18"/>
      <c r="P1183" s="18"/>
      <c r="Q1183" s="22"/>
      <c r="R1183" s="18"/>
      <c r="S1183" s="199"/>
      <c r="T1183" s="186"/>
      <c r="U1183" s="10"/>
      <c r="V1183" s="10"/>
      <c r="W1183" s="10"/>
      <c r="X1183" s="10"/>
      <c r="Y1183" s="10"/>
      <c r="Z1183" s="10"/>
      <c r="AA1183" s="10"/>
      <c r="AB1183" s="10"/>
      <c r="AC1183" s="10"/>
      <c r="AD1183" s="10"/>
      <c r="AE1183" s="10"/>
      <c r="AF1183" s="10"/>
    </row>
    <row r="1184" spans="11:32" ht="12.75">
      <c r="K1184" s="10"/>
      <c r="L1184" s="10"/>
      <c r="M1184" s="10"/>
      <c r="N1184" s="10"/>
      <c r="O1184" s="18"/>
      <c r="P1184" s="18"/>
      <c r="Q1184" s="22"/>
      <c r="R1184" s="18"/>
      <c r="S1184" s="199"/>
      <c r="T1184" s="186"/>
      <c r="U1184" s="10"/>
      <c r="V1184" s="10"/>
      <c r="W1184" s="10"/>
      <c r="X1184" s="10"/>
      <c r="Y1184" s="10"/>
      <c r="Z1184" s="10"/>
      <c r="AA1184" s="10"/>
      <c r="AB1184" s="10"/>
      <c r="AC1184" s="10"/>
      <c r="AD1184" s="10"/>
      <c r="AE1184" s="10"/>
      <c r="AF1184" s="10"/>
    </row>
    <row r="1185" spans="11:32" ht="12.75">
      <c r="K1185" s="10"/>
      <c r="L1185" s="10"/>
      <c r="M1185" s="10"/>
      <c r="N1185" s="10"/>
      <c r="O1185" s="18"/>
      <c r="P1185" s="18"/>
      <c r="Q1185" s="22"/>
      <c r="R1185" s="18"/>
      <c r="S1185" s="199"/>
      <c r="T1185" s="186"/>
      <c r="U1185" s="10"/>
      <c r="V1185" s="10"/>
      <c r="W1185" s="10"/>
      <c r="X1185" s="10"/>
      <c r="Y1185" s="10"/>
      <c r="Z1185" s="10"/>
      <c r="AA1185" s="10"/>
      <c r="AB1185" s="10"/>
      <c r="AC1185" s="10"/>
      <c r="AD1185" s="10"/>
      <c r="AE1185" s="10"/>
      <c r="AF1185" s="10"/>
    </row>
    <row r="1186" spans="11:32" ht="12.75">
      <c r="K1186" s="10"/>
      <c r="L1186" s="10"/>
      <c r="M1186" s="10"/>
      <c r="N1186" s="10"/>
      <c r="O1186" s="18"/>
      <c r="P1186" s="18"/>
      <c r="Q1186" s="22"/>
      <c r="R1186" s="18"/>
      <c r="S1186" s="199"/>
      <c r="T1186" s="186"/>
      <c r="U1186" s="10"/>
      <c r="V1186" s="10"/>
      <c r="W1186" s="10"/>
      <c r="X1186" s="10"/>
      <c r="Y1186" s="10"/>
      <c r="Z1186" s="10"/>
      <c r="AA1186" s="10"/>
      <c r="AB1186" s="10"/>
      <c r="AC1186" s="10"/>
      <c r="AD1186" s="10"/>
      <c r="AE1186" s="10"/>
      <c r="AF1186" s="10"/>
    </row>
    <row r="1187" spans="11:32" ht="12.75">
      <c r="K1187" s="10"/>
      <c r="L1187" s="10"/>
      <c r="M1187" s="10"/>
      <c r="N1187" s="10"/>
      <c r="O1187" s="18"/>
      <c r="P1187" s="18"/>
      <c r="Q1187" s="22"/>
      <c r="R1187" s="18"/>
      <c r="S1187" s="199"/>
      <c r="T1187" s="186"/>
      <c r="U1187" s="10"/>
      <c r="V1187" s="10"/>
      <c r="W1187" s="10"/>
      <c r="X1187" s="10"/>
      <c r="Y1187" s="10"/>
      <c r="Z1187" s="10"/>
      <c r="AA1187" s="10"/>
      <c r="AB1187" s="10"/>
      <c r="AC1187" s="10"/>
      <c r="AD1187" s="10"/>
      <c r="AE1187" s="10"/>
      <c r="AF1187" s="10"/>
    </row>
    <row r="1188" spans="11:32" ht="12.75">
      <c r="K1188" s="10"/>
      <c r="L1188" s="10"/>
      <c r="M1188" s="10"/>
      <c r="N1188" s="10"/>
      <c r="O1188" s="18"/>
      <c r="P1188" s="18"/>
      <c r="Q1188" s="22"/>
      <c r="R1188" s="18"/>
      <c r="S1188" s="199"/>
      <c r="T1188" s="186"/>
      <c r="U1188" s="10"/>
      <c r="V1188" s="10"/>
      <c r="W1188" s="10"/>
      <c r="X1188" s="10"/>
      <c r="Y1188" s="10"/>
      <c r="Z1188" s="10"/>
      <c r="AA1188" s="10"/>
      <c r="AB1188" s="10"/>
      <c r="AC1188" s="10"/>
      <c r="AD1188" s="10"/>
      <c r="AE1188" s="10"/>
      <c r="AF1188" s="10"/>
    </row>
    <row r="1189" spans="11:32" ht="12.75">
      <c r="K1189" s="10"/>
      <c r="L1189" s="10"/>
      <c r="M1189" s="10"/>
      <c r="N1189" s="10"/>
      <c r="O1189" s="18"/>
      <c r="P1189" s="18"/>
      <c r="Q1189" s="22"/>
      <c r="R1189" s="18"/>
      <c r="S1189" s="199"/>
      <c r="T1189" s="186"/>
      <c r="U1189" s="10"/>
      <c r="V1189" s="10"/>
      <c r="W1189" s="10"/>
      <c r="X1189" s="10"/>
      <c r="Y1189" s="10"/>
      <c r="Z1189" s="10"/>
      <c r="AA1189" s="10"/>
      <c r="AB1189" s="10"/>
      <c r="AC1189" s="10"/>
      <c r="AD1189" s="10"/>
      <c r="AE1189" s="10"/>
      <c r="AF1189" s="10"/>
    </row>
    <row r="1190" spans="11:32" ht="12.75">
      <c r="K1190" s="10"/>
      <c r="L1190" s="10"/>
      <c r="M1190" s="10"/>
      <c r="N1190" s="10"/>
      <c r="O1190" s="18"/>
      <c r="P1190" s="18"/>
      <c r="Q1190" s="22"/>
      <c r="R1190" s="18"/>
      <c r="S1190" s="199"/>
      <c r="T1190" s="186"/>
      <c r="U1190" s="10"/>
      <c r="V1190" s="10"/>
      <c r="W1190" s="10"/>
      <c r="X1190" s="10"/>
      <c r="Y1190" s="10"/>
      <c r="Z1190" s="10"/>
      <c r="AA1190" s="10"/>
      <c r="AB1190" s="10"/>
      <c r="AC1190" s="10"/>
      <c r="AD1190" s="10"/>
      <c r="AE1190" s="10"/>
      <c r="AF1190" s="10"/>
    </row>
    <row r="1191" spans="11:32" ht="12.75">
      <c r="K1191" s="10"/>
      <c r="L1191" s="10"/>
      <c r="M1191" s="10"/>
      <c r="N1191" s="10"/>
      <c r="O1191" s="18"/>
      <c r="P1191" s="18"/>
      <c r="Q1191" s="22"/>
      <c r="R1191" s="18"/>
      <c r="S1191" s="199"/>
      <c r="T1191" s="186"/>
      <c r="U1191" s="10"/>
      <c r="V1191" s="10"/>
      <c r="W1191" s="10"/>
      <c r="X1191" s="10"/>
      <c r="Y1191" s="10"/>
      <c r="Z1191" s="10"/>
      <c r="AA1191" s="10"/>
      <c r="AB1191" s="10"/>
      <c r="AC1191" s="10"/>
      <c r="AD1191" s="10"/>
      <c r="AE1191" s="10"/>
      <c r="AF1191" s="10"/>
    </row>
    <row r="1192" spans="11:32" ht="12.75">
      <c r="K1192" s="10"/>
      <c r="L1192" s="10"/>
      <c r="M1192" s="10"/>
      <c r="N1192" s="10"/>
      <c r="O1192" s="18"/>
      <c r="P1192" s="18"/>
      <c r="Q1192" s="22"/>
      <c r="R1192" s="18"/>
      <c r="S1192" s="199"/>
      <c r="T1192" s="186"/>
      <c r="U1192" s="10"/>
      <c r="V1192" s="10"/>
      <c r="W1192" s="10"/>
      <c r="X1192" s="10"/>
      <c r="Y1192" s="10"/>
      <c r="Z1192" s="10"/>
      <c r="AA1192" s="10"/>
      <c r="AB1192" s="10"/>
      <c r="AC1192" s="10"/>
      <c r="AD1192" s="10"/>
      <c r="AE1192" s="10"/>
      <c r="AF1192" s="10"/>
    </row>
    <row r="1193" spans="11:32" ht="12.75">
      <c r="K1193" s="10"/>
      <c r="L1193" s="10"/>
      <c r="M1193" s="10"/>
      <c r="N1193" s="10"/>
      <c r="O1193" s="18"/>
      <c r="P1193" s="18"/>
      <c r="Q1193" s="22"/>
      <c r="R1193" s="18"/>
      <c r="S1193" s="199"/>
      <c r="T1193" s="186"/>
      <c r="U1193" s="10"/>
      <c r="V1193" s="10"/>
      <c r="W1193" s="10"/>
      <c r="X1193" s="10"/>
      <c r="Y1193" s="10"/>
      <c r="Z1193" s="10"/>
      <c r="AA1193" s="10"/>
      <c r="AB1193" s="10"/>
      <c r="AC1193" s="10"/>
      <c r="AD1193" s="10"/>
      <c r="AE1193" s="10"/>
      <c r="AF1193" s="10"/>
    </row>
    <row r="1194" spans="11:32" ht="12.75">
      <c r="K1194" s="10"/>
      <c r="L1194" s="10"/>
      <c r="M1194" s="10"/>
      <c r="N1194" s="10"/>
      <c r="O1194" s="18"/>
      <c r="P1194" s="18"/>
      <c r="Q1194" s="22"/>
      <c r="R1194" s="18"/>
      <c r="S1194" s="199"/>
      <c r="T1194" s="186"/>
      <c r="U1194" s="10"/>
      <c r="V1194" s="10"/>
      <c r="W1194" s="10"/>
      <c r="X1194" s="10"/>
      <c r="Y1194" s="10"/>
      <c r="Z1194" s="10"/>
      <c r="AA1194" s="10"/>
      <c r="AB1194" s="10"/>
      <c r="AC1194" s="10"/>
      <c r="AD1194" s="10"/>
      <c r="AE1194" s="10"/>
      <c r="AF1194" s="10"/>
    </row>
    <row r="1195" spans="11:32" ht="12.75">
      <c r="K1195" s="10"/>
      <c r="L1195" s="10"/>
      <c r="M1195" s="10"/>
      <c r="N1195" s="10"/>
      <c r="O1195" s="18"/>
      <c r="P1195" s="18"/>
      <c r="Q1195" s="22"/>
      <c r="R1195" s="18"/>
      <c r="S1195" s="199"/>
      <c r="T1195" s="186"/>
      <c r="U1195" s="10"/>
      <c r="V1195" s="10"/>
      <c r="W1195" s="10"/>
      <c r="X1195" s="10"/>
      <c r="Y1195" s="10"/>
      <c r="Z1195" s="10"/>
      <c r="AA1195" s="10"/>
      <c r="AB1195" s="10"/>
      <c r="AC1195" s="10"/>
      <c r="AD1195" s="10"/>
      <c r="AE1195" s="10"/>
      <c r="AF1195" s="10"/>
    </row>
    <row r="1196" spans="11:32" ht="12.75">
      <c r="K1196" s="10"/>
      <c r="L1196" s="10"/>
      <c r="M1196" s="10"/>
      <c r="N1196" s="10"/>
      <c r="O1196" s="18"/>
      <c r="P1196" s="18"/>
      <c r="Q1196" s="22"/>
      <c r="R1196" s="18"/>
      <c r="S1196" s="199"/>
      <c r="T1196" s="186"/>
      <c r="U1196" s="10"/>
      <c r="V1196" s="10"/>
      <c r="W1196" s="10"/>
      <c r="X1196" s="10"/>
      <c r="Y1196" s="10"/>
      <c r="Z1196" s="10"/>
      <c r="AA1196" s="10"/>
      <c r="AB1196" s="10"/>
      <c r="AC1196" s="10"/>
      <c r="AD1196" s="10"/>
      <c r="AE1196" s="10"/>
      <c r="AF1196" s="10"/>
    </row>
    <row r="1197" spans="11:32" ht="12.75">
      <c r="K1197" s="10"/>
      <c r="L1197" s="10"/>
      <c r="M1197" s="10"/>
      <c r="N1197" s="10"/>
      <c r="O1197" s="18"/>
      <c r="P1197" s="18"/>
      <c r="Q1197" s="22"/>
      <c r="R1197" s="18"/>
      <c r="S1197" s="199"/>
      <c r="T1197" s="186"/>
      <c r="U1197" s="10"/>
      <c r="V1197" s="10"/>
      <c r="W1197" s="10"/>
      <c r="X1197" s="10"/>
      <c r="Y1197" s="10"/>
      <c r="Z1197" s="10"/>
      <c r="AA1197" s="10"/>
      <c r="AB1197" s="10"/>
      <c r="AC1197" s="10"/>
      <c r="AD1197" s="10"/>
      <c r="AE1197" s="10"/>
      <c r="AF1197" s="10"/>
    </row>
    <row r="1198" spans="11:32" ht="12.75">
      <c r="K1198" s="10"/>
      <c r="L1198" s="10"/>
      <c r="M1198" s="10"/>
      <c r="N1198" s="10"/>
      <c r="O1198" s="18"/>
      <c r="P1198" s="18"/>
      <c r="Q1198" s="22"/>
      <c r="R1198" s="18"/>
      <c r="S1198" s="199"/>
      <c r="T1198" s="186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</row>
    <row r="1199" spans="11:32" ht="12.75">
      <c r="K1199" s="10"/>
      <c r="L1199" s="10"/>
      <c r="M1199" s="10"/>
      <c r="N1199" s="10"/>
      <c r="O1199" s="18"/>
      <c r="P1199" s="18"/>
      <c r="Q1199" s="22"/>
      <c r="R1199" s="18"/>
      <c r="S1199" s="199"/>
      <c r="T1199" s="186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</row>
    <row r="1200" spans="11:32" ht="12.75">
      <c r="K1200" s="10"/>
      <c r="L1200" s="10"/>
      <c r="M1200" s="10"/>
      <c r="N1200" s="10"/>
      <c r="O1200" s="18"/>
      <c r="P1200" s="18"/>
      <c r="Q1200" s="22"/>
      <c r="R1200" s="18"/>
      <c r="S1200" s="199"/>
      <c r="T1200" s="186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</row>
    <row r="1201" spans="11:32" ht="12.75">
      <c r="K1201" s="10"/>
      <c r="L1201" s="10"/>
      <c r="M1201" s="10"/>
      <c r="N1201" s="10"/>
      <c r="O1201" s="18"/>
      <c r="P1201" s="18"/>
      <c r="Q1201" s="22"/>
      <c r="R1201" s="18"/>
      <c r="S1201" s="199"/>
      <c r="T1201" s="186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</row>
    <row r="1202" spans="11:32" ht="12.75">
      <c r="K1202" s="10"/>
      <c r="L1202" s="10"/>
      <c r="M1202" s="10"/>
      <c r="N1202" s="10"/>
      <c r="O1202" s="18"/>
      <c r="P1202" s="18"/>
      <c r="Q1202" s="22"/>
      <c r="R1202" s="18"/>
      <c r="S1202" s="199"/>
      <c r="T1202" s="186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</row>
    <row r="1203" spans="11:32" ht="12.75">
      <c r="K1203" s="10"/>
      <c r="L1203" s="10"/>
      <c r="M1203" s="10"/>
      <c r="N1203" s="10"/>
      <c r="O1203" s="18"/>
      <c r="P1203" s="18"/>
      <c r="Q1203" s="22"/>
      <c r="R1203" s="18"/>
      <c r="S1203" s="199"/>
      <c r="T1203" s="186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</row>
    <row r="1204" spans="11:32" ht="12.75">
      <c r="K1204" s="10"/>
      <c r="L1204" s="10"/>
      <c r="M1204" s="10"/>
      <c r="N1204" s="10"/>
      <c r="O1204" s="18"/>
      <c r="P1204" s="18"/>
      <c r="Q1204" s="22"/>
      <c r="R1204" s="18"/>
      <c r="S1204" s="199"/>
      <c r="T1204" s="186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</row>
    <row r="1205" spans="11:32" ht="12.75">
      <c r="K1205" s="10"/>
      <c r="L1205" s="10"/>
      <c r="M1205" s="10"/>
      <c r="N1205" s="10"/>
      <c r="O1205" s="18"/>
      <c r="P1205" s="18"/>
      <c r="Q1205" s="22"/>
      <c r="R1205" s="18"/>
      <c r="S1205" s="199"/>
      <c r="T1205" s="186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</row>
    <row r="1206" spans="11:32" ht="12.75">
      <c r="K1206" s="10"/>
      <c r="L1206" s="10"/>
      <c r="M1206" s="10"/>
      <c r="N1206" s="10"/>
      <c r="O1206" s="18"/>
      <c r="P1206" s="18"/>
      <c r="Q1206" s="22"/>
      <c r="R1206" s="18"/>
      <c r="S1206" s="199"/>
      <c r="T1206" s="186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</row>
    <row r="1207" spans="11:32" ht="12.75">
      <c r="K1207" s="10"/>
      <c r="L1207" s="10"/>
      <c r="M1207" s="10"/>
      <c r="N1207" s="10"/>
      <c r="O1207" s="18"/>
      <c r="P1207" s="18"/>
      <c r="Q1207" s="22"/>
      <c r="R1207" s="18"/>
      <c r="S1207" s="199"/>
      <c r="T1207" s="186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</row>
    <row r="1208" spans="11:32" ht="12.75">
      <c r="K1208" s="10"/>
      <c r="L1208" s="10"/>
      <c r="M1208" s="10"/>
      <c r="N1208" s="10"/>
      <c r="O1208" s="18"/>
      <c r="P1208" s="18"/>
      <c r="Q1208" s="22"/>
      <c r="R1208" s="18"/>
      <c r="S1208" s="199"/>
      <c r="T1208" s="186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</row>
    <row r="1209" spans="11:32" ht="12.75">
      <c r="K1209" s="10"/>
      <c r="L1209" s="10"/>
      <c r="M1209" s="10"/>
      <c r="N1209" s="10"/>
      <c r="O1209" s="18"/>
      <c r="P1209" s="18"/>
      <c r="Q1209" s="22"/>
      <c r="R1209" s="18"/>
      <c r="S1209" s="199"/>
      <c r="T1209" s="186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</row>
    <row r="1210" spans="11:32" ht="12.75">
      <c r="K1210" s="10"/>
      <c r="L1210" s="10"/>
      <c r="M1210" s="10"/>
      <c r="N1210" s="10"/>
      <c r="O1210" s="18"/>
      <c r="P1210" s="18"/>
      <c r="Q1210" s="22"/>
      <c r="R1210" s="18"/>
      <c r="S1210" s="199"/>
      <c r="T1210" s="186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</row>
    <row r="1211" spans="11:32" ht="12.75">
      <c r="K1211" s="10"/>
      <c r="L1211" s="10"/>
      <c r="M1211" s="10"/>
      <c r="N1211" s="10"/>
      <c r="O1211" s="18"/>
      <c r="P1211" s="18"/>
      <c r="Q1211" s="22"/>
      <c r="R1211" s="18"/>
      <c r="S1211" s="199"/>
      <c r="T1211" s="186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</row>
    <row r="1212" spans="11:32" ht="12.75">
      <c r="K1212" s="10"/>
      <c r="L1212" s="10"/>
      <c r="M1212" s="10"/>
      <c r="N1212" s="10"/>
      <c r="O1212" s="18"/>
      <c r="P1212" s="18"/>
      <c r="Q1212" s="22"/>
      <c r="R1212" s="18"/>
      <c r="S1212" s="199"/>
      <c r="T1212" s="186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</row>
    <row r="1213" spans="11:32" ht="12.75">
      <c r="K1213" s="10"/>
      <c r="L1213" s="10"/>
      <c r="M1213" s="10"/>
      <c r="N1213" s="10"/>
      <c r="O1213" s="18"/>
      <c r="P1213" s="18"/>
      <c r="Q1213" s="22"/>
      <c r="R1213" s="18"/>
      <c r="S1213" s="199"/>
      <c r="T1213" s="186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</row>
    <row r="1214" spans="11:32" ht="12.75">
      <c r="K1214" s="10"/>
      <c r="L1214" s="10"/>
      <c r="M1214" s="10"/>
      <c r="N1214" s="10"/>
      <c r="O1214" s="18"/>
      <c r="P1214" s="18"/>
      <c r="Q1214" s="22"/>
      <c r="R1214" s="18"/>
      <c r="S1214" s="199"/>
      <c r="T1214" s="186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</row>
    <row r="1215" spans="11:32" ht="12.75">
      <c r="K1215" s="10"/>
      <c r="L1215" s="10"/>
      <c r="M1215" s="10"/>
      <c r="N1215" s="10"/>
      <c r="O1215" s="18"/>
      <c r="P1215" s="18"/>
      <c r="Q1215" s="22"/>
      <c r="R1215" s="18"/>
      <c r="S1215" s="199"/>
      <c r="T1215" s="186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</row>
    <row r="1216" spans="11:32" ht="12.75">
      <c r="K1216" s="10"/>
      <c r="L1216" s="10"/>
      <c r="M1216" s="10"/>
      <c r="N1216" s="10"/>
      <c r="O1216" s="18"/>
      <c r="P1216" s="18"/>
      <c r="Q1216" s="22"/>
      <c r="R1216" s="18"/>
      <c r="S1216" s="199"/>
      <c r="T1216" s="186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</row>
    <row r="1217" spans="11:32" ht="12.75">
      <c r="K1217" s="10"/>
      <c r="L1217" s="10"/>
      <c r="M1217" s="10"/>
      <c r="N1217" s="10"/>
      <c r="O1217" s="18"/>
      <c r="P1217" s="18"/>
      <c r="Q1217" s="22"/>
      <c r="R1217" s="18"/>
      <c r="S1217" s="199"/>
      <c r="T1217" s="186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</row>
    <row r="1218" spans="11:32" ht="12.75">
      <c r="K1218" s="10"/>
      <c r="L1218" s="10"/>
      <c r="M1218" s="10"/>
      <c r="N1218" s="10"/>
      <c r="O1218" s="18"/>
      <c r="P1218" s="18"/>
      <c r="Q1218" s="22"/>
      <c r="R1218" s="18"/>
      <c r="S1218" s="199"/>
      <c r="T1218" s="186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</row>
    <row r="1219" spans="11:32" ht="12.75">
      <c r="K1219" s="10"/>
      <c r="L1219" s="10"/>
      <c r="M1219" s="10"/>
      <c r="N1219" s="10"/>
      <c r="O1219" s="18"/>
      <c r="P1219" s="18"/>
      <c r="Q1219" s="22"/>
      <c r="R1219" s="18"/>
      <c r="S1219" s="199"/>
      <c r="T1219" s="186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</row>
    <row r="1220" spans="11:32" ht="12.75">
      <c r="K1220" s="10"/>
      <c r="L1220" s="10"/>
      <c r="M1220" s="10"/>
      <c r="N1220" s="10"/>
      <c r="O1220" s="18"/>
      <c r="P1220" s="18"/>
      <c r="Q1220" s="22"/>
      <c r="R1220" s="18"/>
      <c r="S1220" s="199"/>
      <c r="T1220" s="186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</row>
    <row r="1221" spans="11:32" ht="12.75">
      <c r="K1221" s="10"/>
      <c r="L1221" s="10"/>
      <c r="M1221" s="10"/>
      <c r="N1221" s="10"/>
      <c r="O1221" s="18"/>
      <c r="P1221" s="18"/>
      <c r="Q1221" s="22"/>
      <c r="R1221" s="18"/>
      <c r="S1221" s="199"/>
      <c r="T1221" s="186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</row>
    <row r="1222" spans="11:32" ht="12.75">
      <c r="K1222" s="10"/>
      <c r="L1222" s="10"/>
      <c r="M1222" s="10"/>
      <c r="N1222" s="10"/>
      <c r="O1222" s="18"/>
      <c r="P1222" s="18"/>
      <c r="Q1222" s="22"/>
      <c r="R1222" s="18"/>
      <c r="S1222" s="199"/>
      <c r="T1222" s="186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</row>
    <row r="1223" spans="11:32" ht="12.75">
      <c r="K1223" s="10"/>
      <c r="L1223" s="10"/>
      <c r="M1223" s="10"/>
      <c r="N1223" s="10"/>
      <c r="O1223" s="18"/>
      <c r="P1223" s="18"/>
      <c r="Q1223" s="22"/>
      <c r="R1223" s="18"/>
      <c r="S1223" s="199"/>
      <c r="T1223" s="186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</row>
    <row r="1224" spans="11:32" ht="12.75">
      <c r="K1224" s="10"/>
      <c r="L1224" s="10"/>
      <c r="M1224" s="10"/>
      <c r="N1224" s="10"/>
      <c r="O1224" s="18"/>
      <c r="P1224" s="18"/>
      <c r="Q1224" s="22"/>
      <c r="R1224" s="18"/>
      <c r="S1224" s="199"/>
      <c r="T1224" s="186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</row>
    <row r="1225" spans="11:32" ht="12.75">
      <c r="K1225" s="10"/>
      <c r="L1225" s="10"/>
      <c r="M1225" s="10"/>
      <c r="N1225" s="10"/>
      <c r="O1225" s="18"/>
      <c r="P1225" s="18"/>
      <c r="Q1225" s="22"/>
      <c r="R1225" s="18"/>
      <c r="S1225" s="199"/>
      <c r="T1225" s="186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</row>
    <row r="1226" spans="11:32" ht="12.75">
      <c r="K1226" s="10"/>
      <c r="L1226" s="10"/>
      <c r="M1226" s="10"/>
      <c r="N1226" s="10"/>
      <c r="O1226" s="18"/>
      <c r="P1226" s="18"/>
      <c r="Q1226" s="22"/>
      <c r="R1226" s="18"/>
      <c r="S1226" s="199"/>
      <c r="T1226" s="186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</row>
    <row r="1227" spans="11:32" ht="12.75">
      <c r="K1227" s="10"/>
      <c r="L1227" s="10"/>
      <c r="M1227" s="10"/>
      <c r="N1227" s="10"/>
      <c r="O1227" s="18"/>
      <c r="P1227" s="18"/>
      <c r="Q1227" s="22"/>
      <c r="R1227" s="18"/>
      <c r="S1227" s="199"/>
      <c r="T1227" s="186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</row>
    <row r="1228" spans="11:32" ht="12.75">
      <c r="K1228" s="10"/>
      <c r="L1228" s="10"/>
      <c r="M1228" s="10"/>
      <c r="N1228" s="10"/>
      <c r="O1228" s="18"/>
      <c r="P1228" s="18"/>
      <c r="Q1228" s="22"/>
      <c r="R1228" s="18"/>
      <c r="S1228" s="199"/>
      <c r="T1228" s="186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</row>
    <row r="1229" spans="11:32" ht="12.75">
      <c r="K1229" s="10"/>
      <c r="L1229" s="10"/>
      <c r="M1229" s="10"/>
      <c r="N1229" s="10"/>
      <c r="O1229" s="18"/>
      <c r="P1229" s="18"/>
      <c r="Q1229" s="22"/>
      <c r="R1229" s="18"/>
      <c r="S1229" s="199"/>
      <c r="T1229" s="186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</row>
    <row r="1230" spans="11:32" ht="12.75">
      <c r="K1230" s="10"/>
      <c r="L1230" s="10"/>
      <c r="M1230" s="10"/>
      <c r="N1230" s="10"/>
      <c r="O1230" s="18"/>
      <c r="P1230" s="18"/>
      <c r="Q1230" s="22"/>
      <c r="R1230" s="18"/>
      <c r="S1230" s="199"/>
      <c r="T1230" s="186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</row>
    <row r="1231" spans="11:32" ht="12.75">
      <c r="K1231" s="10"/>
      <c r="L1231" s="10"/>
      <c r="M1231" s="10"/>
      <c r="N1231" s="10"/>
      <c r="O1231" s="18"/>
      <c r="P1231" s="18"/>
      <c r="Q1231" s="22"/>
      <c r="R1231" s="18"/>
      <c r="S1231" s="199"/>
      <c r="T1231" s="186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</row>
    <row r="1232" spans="11:32" ht="12.75">
      <c r="K1232" s="10"/>
      <c r="L1232" s="10"/>
      <c r="M1232" s="10"/>
      <c r="N1232" s="10"/>
      <c r="O1232" s="18"/>
      <c r="P1232" s="18"/>
      <c r="Q1232" s="22"/>
      <c r="R1232" s="18"/>
      <c r="S1232" s="199"/>
      <c r="T1232" s="186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</row>
    <row r="1233" spans="11:32" ht="12.75">
      <c r="K1233" s="10"/>
      <c r="L1233" s="10"/>
      <c r="M1233" s="10"/>
      <c r="N1233" s="10"/>
      <c r="O1233" s="18"/>
      <c r="P1233" s="18"/>
      <c r="Q1233" s="22"/>
      <c r="R1233" s="18"/>
      <c r="S1233" s="199"/>
      <c r="T1233" s="186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</row>
    <row r="1234" spans="11:32" ht="12.75">
      <c r="K1234" s="10"/>
      <c r="L1234" s="10"/>
      <c r="M1234" s="10"/>
      <c r="N1234" s="10"/>
      <c r="O1234" s="18"/>
      <c r="P1234" s="18"/>
      <c r="Q1234" s="22"/>
      <c r="R1234" s="18"/>
      <c r="S1234" s="199"/>
      <c r="T1234" s="186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</row>
    <row r="1235" spans="11:32" ht="12.75">
      <c r="K1235" s="10"/>
      <c r="L1235" s="10"/>
      <c r="M1235" s="10"/>
      <c r="N1235" s="10"/>
      <c r="O1235" s="18"/>
      <c r="P1235" s="18"/>
      <c r="Q1235" s="22"/>
      <c r="R1235" s="18"/>
      <c r="S1235" s="199"/>
      <c r="T1235" s="186"/>
      <c r="U1235" s="10"/>
      <c r="V1235" s="10"/>
      <c r="W1235" s="10"/>
      <c r="X1235" s="10"/>
      <c r="Y1235" s="10"/>
      <c r="Z1235" s="10"/>
      <c r="AA1235" s="10"/>
      <c r="AB1235" s="10"/>
      <c r="AC1235" s="10"/>
      <c r="AD1235" s="10"/>
      <c r="AE1235" s="10"/>
      <c r="AF1235" s="10"/>
    </row>
    <row r="1236" spans="11:32" ht="12.75">
      <c r="K1236" s="10"/>
      <c r="L1236" s="10"/>
      <c r="M1236" s="10"/>
      <c r="N1236" s="10"/>
      <c r="O1236" s="18"/>
      <c r="P1236" s="18"/>
      <c r="Q1236" s="22"/>
      <c r="R1236" s="18"/>
      <c r="S1236" s="199"/>
      <c r="T1236" s="186"/>
      <c r="U1236" s="10"/>
      <c r="V1236" s="10"/>
      <c r="W1236" s="10"/>
      <c r="X1236" s="10"/>
      <c r="Y1236" s="10"/>
      <c r="Z1236" s="10"/>
      <c r="AA1236" s="10"/>
      <c r="AB1236" s="10"/>
      <c r="AC1236" s="10"/>
      <c r="AD1236" s="10"/>
      <c r="AE1236" s="10"/>
      <c r="AF1236" s="10"/>
    </row>
    <row r="1237" spans="11:32" ht="12.75">
      <c r="K1237" s="10"/>
      <c r="L1237" s="10"/>
      <c r="M1237" s="10"/>
      <c r="N1237" s="10"/>
      <c r="O1237" s="18"/>
      <c r="P1237" s="18"/>
      <c r="Q1237" s="22"/>
      <c r="R1237" s="18"/>
      <c r="S1237" s="199"/>
      <c r="T1237" s="186"/>
      <c r="U1237" s="10"/>
      <c r="V1237" s="10"/>
      <c r="W1237" s="10"/>
      <c r="X1237" s="10"/>
      <c r="Y1237" s="10"/>
      <c r="Z1237" s="10"/>
      <c r="AA1237" s="10"/>
      <c r="AB1237" s="10"/>
      <c r="AC1237" s="10"/>
      <c r="AD1237" s="10"/>
      <c r="AE1237" s="10"/>
      <c r="AF1237" s="10"/>
    </row>
    <row r="1238" spans="11:32" ht="12.75">
      <c r="K1238" s="10"/>
      <c r="L1238" s="10"/>
      <c r="M1238" s="10"/>
      <c r="N1238" s="10"/>
      <c r="O1238" s="18"/>
      <c r="P1238" s="18"/>
      <c r="Q1238" s="22"/>
      <c r="R1238" s="18"/>
      <c r="S1238" s="199"/>
      <c r="T1238" s="186"/>
      <c r="U1238" s="10"/>
      <c r="V1238" s="10"/>
      <c r="W1238" s="10"/>
      <c r="X1238" s="10"/>
      <c r="Y1238" s="10"/>
      <c r="Z1238" s="10"/>
      <c r="AA1238" s="10"/>
      <c r="AB1238" s="10"/>
      <c r="AC1238" s="10"/>
      <c r="AD1238" s="10"/>
      <c r="AE1238" s="10"/>
      <c r="AF1238" s="10"/>
    </row>
    <row r="1239" spans="11:32" ht="12.75">
      <c r="K1239" s="10"/>
      <c r="L1239" s="10"/>
      <c r="M1239" s="10"/>
      <c r="N1239" s="10"/>
      <c r="O1239" s="18"/>
      <c r="P1239" s="18"/>
      <c r="Q1239" s="22"/>
      <c r="R1239" s="18"/>
      <c r="S1239" s="199"/>
      <c r="T1239" s="186"/>
      <c r="U1239" s="10"/>
      <c r="V1239" s="10"/>
      <c r="W1239" s="10"/>
      <c r="X1239" s="10"/>
      <c r="Y1239" s="10"/>
      <c r="Z1239" s="10"/>
      <c r="AA1239" s="10"/>
      <c r="AB1239" s="10"/>
      <c r="AC1239" s="10"/>
      <c r="AD1239" s="10"/>
      <c r="AE1239" s="10"/>
      <c r="AF1239" s="10"/>
    </row>
    <row r="1240" spans="11:32" ht="12.75">
      <c r="K1240" s="10"/>
      <c r="L1240" s="10"/>
      <c r="M1240" s="10"/>
      <c r="N1240" s="10"/>
      <c r="O1240" s="18"/>
      <c r="P1240" s="18"/>
      <c r="Q1240" s="22"/>
      <c r="R1240" s="18"/>
      <c r="S1240" s="199"/>
      <c r="T1240" s="186"/>
      <c r="U1240" s="10"/>
      <c r="V1240" s="10"/>
      <c r="W1240" s="10"/>
      <c r="X1240" s="10"/>
      <c r="Y1240" s="10"/>
      <c r="Z1240" s="10"/>
      <c r="AA1240" s="10"/>
      <c r="AB1240" s="10"/>
      <c r="AC1240" s="10"/>
      <c r="AD1240" s="10"/>
      <c r="AE1240" s="10"/>
      <c r="AF1240" s="10"/>
    </row>
    <row r="1241" spans="11:32" ht="12.75">
      <c r="K1241" s="10"/>
      <c r="L1241" s="10"/>
      <c r="M1241" s="10"/>
      <c r="N1241" s="10"/>
      <c r="O1241" s="18"/>
      <c r="P1241" s="18"/>
      <c r="Q1241" s="22"/>
      <c r="R1241" s="18"/>
      <c r="S1241" s="199"/>
      <c r="T1241" s="186"/>
      <c r="U1241" s="10"/>
      <c r="V1241" s="10"/>
      <c r="W1241" s="10"/>
      <c r="X1241" s="10"/>
      <c r="Y1241" s="10"/>
      <c r="Z1241" s="10"/>
      <c r="AA1241" s="10"/>
      <c r="AB1241" s="10"/>
      <c r="AC1241" s="10"/>
      <c r="AD1241" s="10"/>
      <c r="AE1241" s="10"/>
      <c r="AF1241" s="10"/>
    </row>
    <row r="1242" spans="11:32" ht="12.75">
      <c r="K1242" s="10"/>
      <c r="L1242" s="10"/>
      <c r="M1242" s="10"/>
      <c r="N1242" s="10"/>
      <c r="O1242" s="18"/>
      <c r="P1242" s="18"/>
      <c r="Q1242" s="22"/>
      <c r="R1242" s="18"/>
      <c r="S1242" s="199"/>
      <c r="T1242" s="186"/>
      <c r="U1242" s="10"/>
      <c r="V1242" s="10"/>
      <c r="W1242" s="10"/>
      <c r="X1242" s="10"/>
      <c r="Y1242" s="10"/>
      <c r="Z1242" s="10"/>
      <c r="AA1242" s="10"/>
      <c r="AB1242" s="10"/>
      <c r="AC1242" s="10"/>
      <c r="AD1242" s="10"/>
      <c r="AE1242" s="10"/>
      <c r="AF1242" s="10"/>
    </row>
    <row r="1243" spans="11:32" ht="12.75">
      <c r="K1243" s="10"/>
      <c r="L1243" s="10"/>
      <c r="M1243" s="10"/>
      <c r="N1243" s="10"/>
      <c r="O1243" s="18"/>
      <c r="P1243" s="18"/>
      <c r="Q1243" s="22"/>
      <c r="R1243" s="18"/>
      <c r="S1243" s="199"/>
      <c r="T1243" s="186"/>
      <c r="U1243" s="10"/>
      <c r="V1243" s="10"/>
      <c r="W1243" s="10"/>
      <c r="X1243" s="10"/>
      <c r="Y1243" s="10"/>
      <c r="Z1243" s="10"/>
      <c r="AA1243" s="10"/>
      <c r="AB1243" s="10"/>
      <c r="AC1243" s="10"/>
      <c r="AD1243" s="10"/>
      <c r="AE1243" s="10"/>
      <c r="AF1243" s="10"/>
    </row>
    <row r="1244" spans="11:32" ht="12.75">
      <c r="K1244" s="10"/>
      <c r="L1244" s="10"/>
      <c r="M1244" s="10"/>
      <c r="N1244" s="10"/>
      <c r="O1244" s="18"/>
      <c r="P1244" s="18"/>
      <c r="Q1244" s="22"/>
      <c r="R1244" s="18"/>
      <c r="S1244" s="199"/>
      <c r="T1244" s="186"/>
      <c r="U1244" s="10"/>
      <c r="V1244" s="10"/>
      <c r="W1244" s="10"/>
      <c r="X1244" s="10"/>
      <c r="Y1244" s="10"/>
      <c r="Z1244" s="10"/>
      <c r="AA1244" s="10"/>
      <c r="AB1244" s="10"/>
      <c r="AC1244" s="10"/>
      <c r="AD1244" s="10"/>
      <c r="AE1244" s="10"/>
      <c r="AF1244" s="10"/>
    </row>
    <row r="1245" spans="11:32" ht="12.75">
      <c r="K1245" s="10"/>
      <c r="L1245" s="10"/>
      <c r="M1245" s="10"/>
      <c r="N1245" s="10"/>
      <c r="O1245" s="18"/>
      <c r="P1245" s="18"/>
      <c r="Q1245" s="22"/>
      <c r="R1245" s="18"/>
      <c r="S1245" s="199"/>
      <c r="T1245" s="186"/>
      <c r="U1245" s="10"/>
      <c r="V1245" s="10"/>
      <c r="W1245" s="10"/>
      <c r="X1245" s="10"/>
      <c r="Y1245" s="10"/>
      <c r="Z1245" s="10"/>
      <c r="AA1245" s="10"/>
      <c r="AB1245" s="10"/>
      <c r="AC1245" s="10"/>
      <c r="AD1245" s="10"/>
      <c r="AE1245" s="10"/>
      <c r="AF1245" s="10"/>
    </row>
    <row r="1246" spans="11:32" ht="12.75">
      <c r="K1246" s="10"/>
      <c r="L1246" s="10"/>
      <c r="M1246" s="10"/>
      <c r="N1246" s="10"/>
      <c r="O1246" s="18"/>
      <c r="P1246" s="18"/>
      <c r="Q1246" s="22"/>
      <c r="R1246" s="18"/>
      <c r="S1246" s="199"/>
      <c r="T1246" s="186"/>
      <c r="U1246" s="10"/>
      <c r="V1246" s="10"/>
      <c r="W1246" s="10"/>
      <c r="X1246" s="10"/>
      <c r="Y1246" s="10"/>
      <c r="Z1246" s="10"/>
      <c r="AA1246" s="10"/>
      <c r="AB1246" s="10"/>
      <c r="AC1246" s="10"/>
      <c r="AD1246" s="10"/>
      <c r="AE1246" s="10"/>
      <c r="AF1246" s="10"/>
    </row>
    <row r="1247" spans="11:32" ht="12.75">
      <c r="K1247" s="10"/>
      <c r="L1247" s="10"/>
      <c r="M1247" s="10"/>
      <c r="N1247" s="10"/>
      <c r="O1247" s="18"/>
      <c r="P1247" s="18"/>
      <c r="Q1247" s="22"/>
      <c r="R1247" s="18"/>
      <c r="S1247" s="199"/>
      <c r="T1247" s="186"/>
      <c r="U1247" s="10"/>
      <c r="V1247" s="10"/>
      <c r="W1247" s="10"/>
      <c r="X1247" s="10"/>
      <c r="Y1247" s="10"/>
      <c r="Z1247" s="10"/>
      <c r="AA1247" s="10"/>
      <c r="AB1247" s="10"/>
      <c r="AC1247" s="10"/>
      <c r="AD1247" s="10"/>
      <c r="AE1247" s="10"/>
      <c r="AF1247" s="10"/>
    </row>
    <row r="1248" spans="11:32" ht="12.75">
      <c r="K1248" s="10"/>
      <c r="L1248" s="10"/>
      <c r="M1248" s="10"/>
      <c r="N1248" s="10"/>
      <c r="O1248" s="18"/>
      <c r="P1248" s="18"/>
      <c r="Q1248" s="22"/>
      <c r="R1248" s="18"/>
      <c r="S1248" s="199"/>
      <c r="T1248" s="186"/>
      <c r="U1248" s="10"/>
      <c r="V1248" s="10"/>
      <c r="W1248" s="10"/>
      <c r="X1248" s="10"/>
      <c r="Y1248" s="10"/>
      <c r="Z1248" s="10"/>
      <c r="AA1248" s="10"/>
      <c r="AB1248" s="10"/>
      <c r="AC1248" s="10"/>
      <c r="AD1248" s="10"/>
      <c r="AE1248" s="10"/>
      <c r="AF1248" s="10"/>
    </row>
    <row r="1249" spans="11:32" ht="12.75">
      <c r="K1249" s="10"/>
      <c r="L1249" s="10"/>
      <c r="M1249" s="10"/>
      <c r="N1249" s="10"/>
      <c r="O1249" s="18"/>
      <c r="P1249" s="18"/>
      <c r="Q1249" s="22"/>
      <c r="R1249" s="18"/>
      <c r="S1249" s="199"/>
      <c r="T1249" s="186"/>
      <c r="U1249" s="10"/>
      <c r="V1249" s="10"/>
      <c r="W1249" s="10"/>
      <c r="X1249" s="10"/>
      <c r="Y1249" s="10"/>
      <c r="Z1249" s="10"/>
      <c r="AA1249" s="10"/>
      <c r="AB1249" s="10"/>
      <c r="AC1249" s="10"/>
      <c r="AD1249" s="10"/>
      <c r="AE1249" s="10"/>
      <c r="AF1249" s="10"/>
    </row>
    <row r="1250" spans="11:32" ht="12.75">
      <c r="K1250" s="10"/>
      <c r="L1250" s="10"/>
      <c r="M1250" s="10"/>
      <c r="N1250" s="10"/>
      <c r="O1250" s="18"/>
      <c r="P1250" s="18"/>
      <c r="Q1250" s="22"/>
      <c r="R1250" s="18"/>
      <c r="S1250" s="199"/>
      <c r="T1250" s="186"/>
      <c r="U1250" s="10"/>
      <c r="V1250" s="10"/>
      <c r="W1250" s="10"/>
      <c r="X1250" s="10"/>
      <c r="Y1250" s="10"/>
      <c r="Z1250" s="10"/>
      <c r="AA1250" s="10"/>
      <c r="AB1250" s="10"/>
      <c r="AC1250" s="10"/>
      <c r="AD1250" s="10"/>
      <c r="AE1250" s="10"/>
      <c r="AF1250" s="10"/>
    </row>
    <row r="1251" spans="11:32" ht="12.75">
      <c r="K1251" s="10"/>
      <c r="L1251" s="10"/>
      <c r="M1251" s="10"/>
      <c r="N1251" s="10"/>
      <c r="O1251" s="18"/>
      <c r="P1251" s="18"/>
      <c r="Q1251" s="22"/>
      <c r="R1251" s="18"/>
      <c r="S1251" s="199"/>
      <c r="T1251" s="186"/>
      <c r="U1251" s="10"/>
      <c r="V1251" s="10"/>
      <c r="W1251" s="10"/>
      <c r="X1251" s="10"/>
      <c r="Y1251" s="10"/>
      <c r="Z1251" s="10"/>
      <c r="AA1251" s="10"/>
      <c r="AB1251" s="10"/>
      <c r="AC1251" s="10"/>
      <c r="AD1251" s="10"/>
      <c r="AE1251" s="10"/>
      <c r="AF1251" s="10"/>
    </row>
    <row r="1252" spans="11:32" ht="12.75">
      <c r="K1252" s="10"/>
      <c r="L1252" s="10"/>
      <c r="M1252" s="10"/>
      <c r="N1252" s="10"/>
      <c r="O1252" s="18"/>
      <c r="P1252" s="18"/>
      <c r="Q1252" s="22"/>
      <c r="R1252" s="18"/>
      <c r="S1252" s="199"/>
      <c r="T1252" s="186"/>
      <c r="U1252" s="10"/>
      <c r="V1252" s="10"/>
      <c r="W1252" s="10"/>
      <c r="X1252" s="10"/>
      <c r="Y1252" s="10"/>
      <c r="Z1252" s="10"/>
      <c r="AA1252" s="10"/>
      <c r="AB1252" s="10"/>
      <c r="AC1252" s="10"/>
      <c r="AD1252" s="10"/>
      <c r="AE1252" s="10"/>
      <c r="AF1252" s="10"/>
    </row>
    <row r="1253" spans="11:32" ht="12.75">
      <c r="K1253" s="10"/>
      <c r="L1253" s="10"/>
      <c r="M1253" s="10"/>
      <c r="N1253" s="10"/>
      <c r="O1253" s="18"/>
      <c r="P1253" s="18"/>
      <c r="Q1253" s="22"/>
      <c r="R1253" s="18"/>
      <c r="S1253" s="199"/>
      <c r="T1253" s="186"/>
      <c r="U1253" s="10"/>
      <c r="V1253" s="10"/>
      <c r="W1253" s="10"/>
      <c r="X1253" s="10"/>
      <c r="Y1253" s="10"/>
      <c r="Z1253" s="10"/>
      <c r="AA1253" s="10"/>
      <c r="AB1253" s="10"/>
      <c r="AC1253" s="10"/>
      <c r="AD1253" s="10"/>
      <c r="AE1253" s="10"/>
      <c r="AF1253" s="10"/>
    </row>
    <row r="1254" spans="11:32" ht="12.75">
      <c r="K1254" s="10"/>
      <c r="L1254" s="10"/>
      <c r="M1254" s="10"/>
      <c r="N1254" s="10"/>
      <c r="O1254" s="18"/>
      <c r="P1254" s="18"/>
      <c r="Q1254" s="22"/>
      <c r="R1254" s="18"/>
      <c r="S1254" s="199"/>
      <c r="T1254" s="186"/>
      <c r="U1254" s="10"/>
      <c r="V1254" s="10"/>
      <c r="W1254" s="10"/>
      <c r="X1254" s="10"/>
      <c r="Y1254" s="10"/>
      <c r="Z1254" s="10"/>
      <c r="AA1254" s="10"/>
      <c r="AB1254" s="10"/>
      <c r="AC1254" s="10"/>
      <c r="AD1254" s="10"/>
      <c r="AE1254" s="10"/>
      <c r="AF1254" s="10"/>
    </row>
    <row r="1255" spans="11:32" ht="12.75">
      <c r="K1255" s="10"/>
      <c r="L1255" s="10"/>
      <c r="M1255" s="10"/>
      <c r="N1255" s="10"/>
      <c r="O1255" s="18"/>
      <c r="P1255" s="18"/>
      <c r="Q1255" s="22"/>
      <c r="R1255" s="18"/>
      <c r="S1255" s="199"/>
      <c r="T1255" s="186"/>
      <c r="U1255" s="10"/>
      <c r="V1255" s="10"/>
      <c r="W1255" s="10"/>
      <c r="X1255" s="10"/>
      <c r="Y1255" s="10"/>
      <c r="Z1255" s="10"/>
      <c r="AA1255" s="10"/>
      <c r="AB1255" s="10"/>
      <c r="AC1255" s="10"/>
      <c r="AD1255" s="10"/>
      <c r="AE1255" s="10"/>
      <c r="AF1255" s="10"/>
    </row>
    <row r="1256" spans="11:32" ht="12.75">
      <c r="K1256" s="10"/>
      <c r="L1256" s="10"/>
      <c r="M1256" s="10"/>
      <c r="N1256" s="10"/>
      <c r="O1256" s="18"/>
      <c r="P1256" s="18"/>
      <c r="Q1256" s="22"/>
      <c r="R1256" s="18"/>
      <c r="S1256" s="199"/>
      <c r="T1256" s="186"/>
      <c r="U1256" s="10"/>
      <c r="V1256" s="10"/>
      <c r="W1256" s="10"/>
      <c r="X1256" s="10"/>
      <c r="Y1256" s="10"/>
      <c r="Z1256" s="10"/>
      <c r="AA1256" s="10"/>
      <c r="AB1256" s="10"/>
      <c r="AC1256" s="10"/>
      <c r="AD1256" s="10"/>
      <c r="AE1256" s="10"/>
      <c r="AF1256" s="10"/>
    </row>
    <row r="1257" spans="11:32" ht="12.75">
      <c r="K1257" s="10"/>
      <c r="L1257" s="10"/>
      <c r="M1257" s="10"/>
      <c r="N1257" s="10"/>
      <c r="O1257" s="18"/>
      <c r="P1257" s="18"/>
      <c r="Q1257" s="22"/>
      <c r="R1257" s="18"/>
      <c r="S1257" s="199"/>
      <c r="T1257" s="186"/>
      <c r="U1257" s="10"/>
      <c r="V1257" s="10"/>
      <c r="W1257" s="10"/>
      <c r="X1257" s="10"/>
      <c r="Y1257" s="10"/>
      <c r="Z1257" s="10"/>
      <c r="AA1257" s="10"/>
      <c r="AB1257" s="10"/>
      <c r="AC1257" s="10"/>
      <c r="AD1257" s="10"/>
      <c r="AE1257" s="10"/>
      <c r="AF1257" s="10"/>
    </row>
    <row r="1258" spans="11:32" ht="12.75">
      <c r="K1258" s="10"/>
      <c r="L1258" s="10"/>
      <c r="M1258" s="10"/>
      <c r="N1258" s="10"/>
      <c r="O1258" s="18"/>
      <c r="P1258" s="18"/>
      <c r="Q1258" s="22"/>
      <c r="R1258" s="18"/>
      <c r="S1258" s="199"/>
      <c r="T1258" s="186"/>
      <c r="U1258" s="10"/>
      <c r="V1258" s="10"/>
      <c r="W1258" s="10"/>
      <c r="X1258" s="10"/>
      <c r="Y1258" s="10"/>
      <c r="Z1258" s="10"/>
      <c r="AA1258" s="10"/>
      <c r="AB1258" s="10"/>
      <c r="AC1258" s="10"/>
      <c r="AD1258" s="10"/>
      <c r="AE1258" s="10"/>
      <c r="AF1258" s="10"/>
    </row>
    <row r="1259" spans="11:32" ht="12.75">
      <c r="K1259" s="10"/>
      <c r="L1259" s="10"/>
      <c r="M1259" s="10"/>
      <c r="N1259" s="10"/>
      <c r="O1259" s="18"/>
      <c r="P1259" s="18"/>
      <c r="Q1259" s="22"/>
      <c r="R1259" s="18"/>
      <c r="S1259" s="199"/>
      <c r="T1259" s="186"/>
      <c r="U1259" s="10"/>
      <c r="V1259" s="10"/>
      <c r="W1259" s="10"/>
      <c r="X1259" s="10"/>
      <c r="Y1259" s="10"/>
      <c r="Z1259" s="10"/>
      <c r="AA1259" s="10"/>
      <c r="AB1259" s="10"/>
      <c r="AC1259" s="10"/>
      <c r="AD1259" s="10"/>
      <c r="AE1259" s="10"/>
      <c r="AF1259" s="10"/>
    </row>
    <row r="1260" spans="11:32" ht="12.75">
      <c r="K1260" s="10"/>
      <c r="L1260" s="10"/>
      <c r="M1260" s="10"/>
      <c r="N1260" s="10"/>
      <c r="O1260" s="18"/>
      <c r="P1260" s="18"/>
      <c r="Q1260" s="22"/>
      <c r="R1260" s="18"/>
      <c r="S1260" s="199"/>
      <c r="T1260" s="186"/>
      <c r="U1260" s="10"/>
      <c r="V1260" s="10"/>
      <c r="W1260" s="10"/>
      <c r="X1260" s="10"/>
      <c r="Y1260" s="10"/>
      <c r="Z1260" s="10"/>
      <c r="AA1260" s="10"/>
      <c r="AB1260" s="10"/>
      <c r="AC1260" s="10"/>
      <c r="AD1260" s="10"/>
      <c r="AE1260" s="10"/>
      <c r="AF1260" s="10"/>
    </row>
    <row r="1261" spans="11:32" ht="12.75">
      <c r="K1261" s="10"/>
      <c r="L1261" s="10"/>
      <c r="M1261" s="10"/>
      <c r="N1261" s="10"/>
      <c r="O1261" s="18"/>
      <c r="P1261" s="18"/>
      <c r="Q1261" s="22"/>
      <c r="R1261" s="18"/>
      <c r="S1261" s="199"/>
      <c r="T1261" s="186"/>
      <c r="U1261" s="10"/>
      <c r="V1261" s="10"/>
      <c r="W1261" s="10"/>
      <c r="X1261" s="10"/>
      <c r="Y1261" s="10"/>
      <c r="Z1261" s="10"/>
      <c r="AA1261" s="10"/>
      <c r="AB1261" s="10"/>
      <c r="AC1261" s="10"/>
      <c r="AD1261" s="10"/>
      <c r="AE1261" s="10"/>
      <c r="AF1261" s="10"/>
    </row>
    <row r="1262" spans="11:32" ht="12.75">
      <c r="K1262" s="10"/>
      <c r="L1262" s="10"/>
      <c r="M1262" s="10"/>
      <c r="N1262" s="10"/>
      <c r="O1262" s="18"/>
      <c r="P1262" s="18"/>
      <c r="Q1262" s="22"/>
      <c r="R1262" s="18"/>
      <c r="S1262" s="199"/>
      <c r="T1262" s="186"/>
      <c r="U1262" s="10"/>
      <c r="V1262" s="10"/>
      <c r="W1262" s="10"/>
      <c r="X1262" s="10"/>
      <c r="Y1262" s="10"/>
      <c r="Z1262" s="10"/>
      <c r="AA1262" s="10"/>
      <c r="AB1262" s="10"/>
      <c r="AC1262" s="10"/>
      <c r="AD1262" s="10"/>
      <c r="AE1262" s="10"/>
      <c r="AF1262" s="10"/>
    </row>
    <row r="1263" spans="11:32" ht="12.75">
      <c r="K1263" s="10"/>
      <c r="L1263" s="10"/>
      <c r="M1263" s="10"/>
      <c r="N1263" s="10"/>
      <c r="O1263" s="18"/>
      <c r="P1263" s="18"/>
      <c r="Q1263" s="22"/>
      <c r="R1263" s="18"/>
      <c r="S1263" s="199"/>
      <c r="T1263" s="186"/>
      <c r="U1263" s="10"/>
      <c r="V1263" s="10"/>
      <c r="W1263" s="10"/>
      <c r="X1263" s="10"/>
      <c r="Y1263" s="10"/>
      <c r="Z1263" s="10"/>
      <c r="AA1263" s="10"/>
      <c r="AB1263" s="10"/>
      <c r="AC1263" s="10"/>
      <c r="AD1263" s="10"/>
      <c r="AE1263" s="10"/>
      <c r="AF1263" s="10"/>
    </row>
    <row r="1264" spans="11:32" ht="12.75">
      <c r="K1264" s="10"/>
      <c r="L1264" s="10"/>
      <c r="M1264" s="10"/>
      <c r="N1264" s="10"/>
      <c r="O1264" s="18"/>
      <c r="P1264" s="18"/>
      <c r="Q1264" s="22"/>
      <c r="R1264" s="18"/>
      <c r="S1264" s="199"/>
      <c r="T1264" s="186"/>
      <c r="U1264" s="10"/>
      <c r="V1264" s="10"/>
      <c r="W1264" s="10"/>
      <c r="X1264" s="10"/>
      <c r="Y1264" s="10"/>
      <c r="Z1264" s="10"/>
      <c r="AA1264" s="10"/>
      <c r="AB1264" s="10"/>
      <c r="AC1264" s="10"/>
      <c r="AD1264" s="10"/>
      <c r="AE1264" s="10"/>
      <c r="AF1264" s="10"/>
    </row>
    <row r="1265" spans="11:32" ht="12.75">
      <c r="K1265" s="10"/>
      <c r="L1265" s="10"/>
      <c r="M1265" s="10"/>
      <c r="N1265" s="10"/>
      <c r="O1265" s="18"/>
      <c r="P1265" s="18"/>
      <c r="Q1265" s="22"/>
      <c r="R1265" s="18"/>
      <c r="S1265" s="199"/>
      <c r="T1265" s="186"/>
      <c r="U1265" s="10"/>
      <c r="V1265" s="10"/>
      <c r="W1265" s="10"/>
      <c r="X1265" s="10"/>
      <c r="Y1265" s="10"/>
      <c r="Z1265" s="10"/>
      <c r="AA1265" s="10"/>
      <c r="AB1265" s="10"/>
      <c r="AC1265" s="10"/>
      <c r="AD1265" s="10"/>
      <c r="AE1265" s="10"/>
      <c r="AF1265" s="10"/>
    </row>
    <row r="1266" spans="11:32" ht="12.75">
      <c r="K1266" s="10"/>
      <c r="L1266" s="10"/>
      <c r="M1266" s="10"/>
      <c r="N1266" s="10"/>
      <c r="O1266" s="18"/>
      <c r="P1266" s="18"/>
      <c r="Q1266" s="22"/>
      <c r="R1266" s="18"/>
      <c r="S1266" s="199"/>
      <c r="T1266" s="186"/>
      <c r="U1266" s="10"/>
      <c r="V1266" s="10"/>
      <c r="W1266" s="10"/>
      <c r="X1266" s="10"/>
      <c r="Y1266" s="10"/>
      <c r="Z1266" s="10"/>
      <c r="AA1266" s="10"/>
      <c r="AB1266" s="10"/>
      <c r="AC1266" s="10"/>
      <c r="AD1266" s="10"/>
      <c r="AE1266" s="10"/>
      <c r="AF1266" s="10"/>
    </row>
    <row r="1267" spans="11:32" ht="12.75">
      <c r="K1267" s="10"/>
      <c r="L1267" s="10"/>
      <c r="M1267" s="10"/>
      <c r="N1267" s="10"/>
      <c r="O1267" s="18"/>
      <c r="P1267" s="18"/>
      <c r="Q1267" s="22"/>
      <c r="R1267" s="18"/>
      <c r="S1267" s="199"/>
      <c r="T1267" s="186"/>
      <c r="U1267" s="10"/>
      <c r="V1267" s="10"/>
      <c r="W1267" s="10"/>
      <c r="X1267" s="10"/>
      <c r="Y1267" s="10"/>
      <c r="Z1267" s="10"/>
      <c r="AA1267" s="10"/>
      <c r="AB1267" s="10"/>
      <c r="AC1267" s="10"/>
      <c r="AD1267" s="10"/>
      <c r="AE1267" s="10"/>
      <c r="AF1267" s="10"/>
    </row>
    <row r="1268" spans="11:32" ht="12.75">
      <c r="K1268" s="10"/>
      <c r="L1268" s="10"/>
      <c r="M1268" s="10"/>
      <c r="N1268" s="10"/>
      <c r="O1268" s="18"/>
      <c r="P1268" s="18"/>
      <c r="Q1268" s="22"/>
      <c r="R1268" s="18"/>
      <c r="S1268" s="199"/>
      <c r="T1268" s="186"/>
      <c r="U1268" s="10"/>
      <c r="V1268" s="10"/>
      <c r="W1268" s="10"/>
      <c r="X1268" s="10"/>
      <c r="Y1268" s="10"/>
      <c r="Z1268" s="10"/>
      <c r="AA1268" s="10"/>
      <c r="AB1268" s="10"/>
      <c r="AC1268" s="10"/>
      <c r="AD1268" s="10"/>
      <c r="AE1268" s="10"/>
      <c r="AF1268" s="10"/>
    </row>
    <row r="1269" spans="11:32" ht="12.75">
      <c r="K1269" s="10"/>
      <c r="L1269" s="10"/>
      <c r="M1269" s="10"/>
      <c r="N1269" s="10"/>
      <c r="O1269" s="18"/>
      <c r="P1269" s="18"/>
      <c r="Q1269" s="22"/>
      <c r="R1269" s="18"/>
      <c r="S1269" s="199"/>
      <c r="T1269" s="186"/>
      <c r="U1269" s="10"/>
      <c r="V1269" s="10"/>
      <c r="W1269" s="10"/>
      <c r="X1269" s="10"/>
      <c r="Y1269" s="10"/>
      <c r="Z1269" s="10"/>
      <c r="AA1269" s="10"/>
      <c r="AB1269" s="10"/>
      <c r="AC1269" s="10"/>
      <c r="AD1269" s="10"/>
      <c r="AE1269" s="10"/>
      <c r="AF1269" s="10"/>
    </row>
    <row r="1270" spans="11:32" ht="12.75">
      <c r="K1270" s="10"/>
      <c r="L1270" s="10"/>
      <c r="M1270" s="10"/>
      <c r="N1270" s="10"/>
      <c r="O1270" s="18"/>
      <c r="P1270" s="18"/>
      <c r="Q1270" s="22"/>
      <c r="R1270" s="18"/>
      <c r="S1270" s="199"/>
      <c r="T1270" s="186"/>
      <c r="U1270" s="10"/>
      <c r="V1270" s="10"/>
      <c r="W1270" s="10"/>
      <c r="X1270" s="10"/>
      <c r="Y1270" s="10"/>
      <c r="Z1270" s="10"/>
      <c r="AA1270" s="10"/>
      <c r="AB1270" s="10"/>
      <c r="AC1270" s="10"/>
      <c r="AD1270" s="10"/>
      <c r="AE1270" s="10"/>
      <c r="AF1270" s="10"/>
    </row>
    <row r="1271" spans="11:32" ht="12.75">
      <c r="K1271" s="10"/>
      <c r="L1271" s="10"/>
      <c r="M1271" s="10"/>
      <c r="N1271" s="10"/>
      <c r="O1271" s="18"/>
      <c r="P1271" s="18"/>
      <c r="Q1271" s="22"/>
      <c r="R1271" s="18"/>
      <c r="S1271" s="199"/>
      <c r="T1271" s="186"/>
      <c r="U1271" s="10"/>
      <c r="V1271" s="10"/>
      <c r="W1271" s="10"/>
      <c r="X1271" s="10"/>
      <c r="Y1271" s="10"/>
      <c r="Z1271" s="10"/>
      <c r="AA1271" s="10"/>
      <c r="AB1271" s="10"/>
      <c r="AC1271" s="10"/>
      <c r="AD1271" s="10"/>
      <c r="AE1271" s="10"/>
      <c r="AF1271" s="10"/>
    </row>
    <row r="1272" spans="11:32" ht="12.75">
      <c r="K1272" s="10"/>
      <c r="L1272" s="10"/>
      <c r="M1272" s="10"/>
      <c r="N1272" s="10"/>
      <c r="O1272" s="18"/>
      <c r="P1272" s="18"/>
      <c r="Q1272" s="22"/>
      <c r="R1272" s="18"/>
      <c r="S1272" s="199"/>
      <c r="T1272" s="186"/>
      <c r="U1272" s="10"/>
      <c r="V1272" s="10"/>
      <c r="W1272" s="10"/>
      <c r="X1272" s="10"/>
      <c r="Y1272" s="10"/>
      <c r="Z1272" s="10"/>
      <c r="AA1272" s="10"/>
      <c r="AB1272" s="10"/>
      <c r="AC1272" s="10"/>
      <c r="AD1272" s="10"/>
      <c r="AE1272" s="10"/>
      <c r="AF1272" s="10"/>
    </row>
    <row r="1273" spans="11:32" ht="12.75">
      <c r="K1273" s="10"/>
      <c r="L1273" s="10"/>
      <c r="M1273" s="10"/>
      <c r="N1273" s="10"/>
      <c r="O1273" s="18"/>
      <c r="P1273" s="18"/>
      <c r="Q1273" s="22"/>
      <c r="R1273" s="18"/>
      <c r="S1273" s="199"/>
      <c r="T1273" s="186"/>
      <c r="U1273" s="10"/>
      <c r="V1273" s="10"/>
      <c r="W1273" s="10"/>
      <c r="X1273" s="10"/>
      <c r="Y1273" s="10"/>
      <c r="Z1273" s="10"/>
      <c r="AA1273" s="10"/>
      <c r="AB1273" s="10"/>
      <c r="AC1273" s="10"/>
      <c r="AD1273" s="10"/>
      <c r="AE1273" s="10"/>
      <c r="AF1273" s="10"/>
    </row>
    <row r="1274" spans="11:32" ht="12.75">
      <c r="K1274" s="10"/>
      <c r="L1274" s="10"/>
      <c r="M1274" s="10"/>
      <c r="N1274" s="10"/>
      <c r="O1274" s="18"/>
      <c r="P1274" s="18"/>
      <c r="Q1274" s="22"/>
      <c r="R1274" s="18"/>
      <c r="S1274" s="199"/>
      <c r="T1274" s="186"/>
      <c r="U1274" s="10"/>
      <c r="V1274" s="10"/>
      <c r="W1274" s="10"/>
      <c r="X1274" s="10"/>
      <c r="Y1274" s="10"/>
      <c r="Z1274" s="10"/>
      <c r="AA1274" s="10"/>
      <c r="AB1274" s="10"/>
      <c r="AC1274" s="10"/>
      <c r="AD1274" s="10"/>
      <c r="AE1274" s="10"/>
      <c r="AF1274" s="10"/>
    </row>
    <row r="1275" spans="11:32" ht="12.75">
      <c r="K1275" s="10"/>
      <c r="L1275" s="10"/>
      <c r="M1275" s="10"/>
      <c r="N1275" s="10"/>
      <c r="O1275" s="18"/>
      <c r="P1275" s="18"/>
      <c r="Q1275" s="22"/>
      <c r="R1275" s="18"/>
      <c r="S1275" s="199"/>
      <c r="T1275" s="186"/>
      <c r="U1275" s="10"/>
      <c r="V1275" s="10"/>
      <c r="W1275" s="10"/>
      <c r="X1275" s="10"/>
      <c r="Y1275" s="10"/>
      <c r="Z1275" s="10"/>
      <c r="AA1275" s="10"/>
      <c r="AB1275" s="10"/>
      <c r="AC1275" s="10"/>
      <c r="AD1275" s="10"/>
      <c r="AE1275" s="10"/>
      <c r="AF1275" s="10"/>
    </row>
    <row r="1276" spans="11:32" ht="12.75">
      <c r="K1276" s="10"/>
      <c r="L1276" s="10"/>
      <c r="M1276" s="10"/>
      <c r="N1276" s="10"/>
      <c r="O1276" s="18"/>
      <c r="P1276" s="18"/>
      <c r="Q1276" s="22"/>
      <c r="R1276" s="18"/>
      <c r="S1276" s="199"/>
      <c r="T1276" s="186"/>
      <c r="U1276" s="10"/>
      <c r="V1276" s="10"/>
      <c r="W1276" s="10"/>
      <c r="X1276" s="10"/>
      <c r="Y1276" s="10"/>
      <c r="Z1276" s="10"/>
      <c r="AA1276" s="10"/>
      <c r="AB1276" s="10"/>
      <c r="AC1276" s="10"/>
      <c r="AD1276" s="10"/>
      <c r="AE1276" s="10"/>
      <c r="AF1276" s="10"/>
    </row>
    <row r="1277" spans="11:32" ht="12.75">
      <c r="K1277" s="10"/>
      <c r="L1277" s="10"/>
      <c r="M1277" s="10"/>
      <c r="N1277" s="10"/>
      <c r="O1277" s="18"/>
      <c r="P1277" s="18"/>
      <c r="Q1277" s="22"/>
      <c r="R1277" s="18"/>
      <c r="S1277" s="199"/>
      <c r="T1277" s="186"/>
      <c r="U1277" s="10"/>
      <c r="V1277" s="10"/>
      <c r="W1277" s="10"/>
      <c r="X1277" s="10"/>
      <c r="Y1277" s="10"/>
      <c r="Z1277" s="10"/>
      <c r="AA1277" s="10"/>
      <c r="AB1277" s="10"/>
      <c r="AC1277" s="10"/>
      <c r="AD1277" s="10"/>
      <c r="AE1277" s="10"/>
      <c r="AF1277" s="10"/>
    </row>
    <row r="1278" spans="11:32" ht="12.75">
      <c r="K1278" s="10"/>
      <c r="L1278" s="10"/>
      <c r="M1278" s="10"/>
      <c r="N1278" s="10"/>
      <c r="O1278" s="18"/>
      <c r="P1278" s="18"/>
      <c r="Q1278" s="22"/>
      <c r="R1278" s="18"/>
      <c r="S1278" s="199"/>
      <c r="T1278" s="186"/>
      <c r="U1278" s="10"/>
      <c r="V1278" s="10"/>
      <c r="W1278" s="10"/>
      <c r="X1278" s="10"/>
      <c r="Y1278" s="10"/>
      <c r="Z1278" s="10"/>
      <c r="AA1278" s="10"/>
      <c r="AB1278" s="10"/>
      <c r="AC1278" s="10"/>
      <c r="AD1278" s="10"/>
      <c r="AE1278" s="10"/>
      <c r="AF1278" s="10"/>
    </row>
    <row r="1279" spans="11:32" ht="12.75">
      <c r="K1279" s="10"/>
      <c r="L1279" s="10"/>
      <c r="M1279" s="10"/>
      <c r="N1279" s="10"/>
      <c r="O1279" s="18"/>
      <c r="P1279" s="18"/>
      <c r="Q1279" s="22"/>
      <c r="R1279" s="18"/>
      <c r="S1279" s="199"/>
      <c r="T1279" s="186"/>
      <c r="U1279" s="10"/>
      <c r="V1279" s="10"/>
      <c r="W1279" s="10"/>
      <c r="X1279" s="10"/>
      <c r="Y1279" s="10"/>
      <c r="Z1279" s="10"/>
      <c r="AA1279" s="10"/>
      <c r="AB1279" s="10"/>
      <c r="AC1279" s="10"/>
      <c r="AD1279" s="10"/>
      <c r="AE1279" s="10"/>
      <c r="AF1279" s="10"/>
    </row>
    <row r="1280" spans="11:32" ht="12.75">
      <c r="K1280" s="10"/>
      <c r="L1280" s="10"/>
      <c r="M1280" s="10"/>
      <c r="N1280" s="10"/>
      <c r="O1280" s="18"/>
      <c r="P1280" s="18"/>
      <c r="Q1280" s="22"/>
      <c r="R1280" s="18"/>
      <c r="S1280" s="199"/>
      <c r="T1280" s="186"/>
      <c r="U1280" s="10"/>
      <c r="V1280" s="10"/>
      <c r="W1280" s="10"/>
      <c r="X1280" s="10"/>
      <c r="Y1280" s="10"/>
      <c r="Z1280" s="10"/>
      <c r="AA1280" s="10"/>
      <c r="AB1280" s="10"/>
      <c r="AC1280" s="10"/>
      <c r="AD1280" s="10"/>
      <c r="AE1280" s="10"/>
      <c r="AF1280" s="10"/>
    </row>
    <row r="1281" spans="11:32" ht="12.75">
      <c r="K1281" s="10"/>
      <c r="L1281" s="10"/>
      <c r="M1281" s="10"/>
      <c r="N1281" s="10"/>
      <c r="O1281" s="18"/>
      <c r="P1281" s="18"/>
      <c r="Q1281" s="22"/>
      <c r="R1281" s="18"/>
      <c r="S1281" s="199"/>
      <c r="T1281" s="186"/>
      <c r="U1281" s="10"/>
      <c r="V1281" s="10"/>
      <c r="W1281" s="10"/>
      <c r="X1281" s="10"/>
      <c r="Y1281" s="10"/>
      <c r="Z1281" s="10"/>
      <c r="AA1281" s="10"/>
      <c r="AB1281" s="10"/>
      <c r="AC1281" s="10"/>
      <c r="AD1281" s="10"/>
      <c r="AE1281" s="10"/>
      <c r="AF1281" s="10"/>
    </row>
    <row r="1282" spans="11:32" ht="12.75">
      <c r="K1282" s="10"/>
      <c r="L1282" s="10"/>
      <c r="M1282" s="10"/>
      <c r="N1282" s="10"/>
      <c r="O1282" s="18"/>
      <c r="P1282" s="18"/>
      <c r="Q1282" s="22"/>
      <c r="R1282" s="18"/>
      <c r="S1282" s="199"/>
      <c r="T1282" s="186"/>
      <c r="U1282" s="10"/>
      <c r="V1282" s="10"/>
      <c r="W1282" s="10"/>
      <c r="X1282" s="10"/>
      <c r="Y1282" s="10"/>
      <c r="Z1282" s="10"/>
      <c r="AA1282" s="10"/>
      <c r="AB1282" s="10"/>
      <c r="AC1282" s="10"/>
      <c r="AD1282" s="10"/>
      <c r="AE1282" s="10"/>
      <c r="AF1282" s="10"/>
    </row>
    <row r="1283" spans="11:32" ht="12.75">
      <c r="K1283" s="10"/>
      <c r="L1283" s="10"/>
      <c r="M1283" s="10"/>
      <c r="N1283" s="10"/>
      <c r="O1283" s="18"/>
      <c r="P1283" s="18"/>
      <c r="Q1283" s="22"/>
      <c r="R1283" s="18"/>
      <c r="S1283" s="199"/>
      <c r="T1283" s="186"/>
      <c r="U1283" s="10"/>
      <c r="V1283" s="10"/>
      <c r="W1283" s="10"/>
      <c r="X1283" s="10"/>
      <c r="Y1283" s="10"/>
      <c r="Z1283" s="10"/>
      <c r="AA1283" s="10"/>
      <c r="AB1283" s="10"/>
      <c r="AC1283" s="10"/>
      <c r="AD1283" s="10"/>
      <c r="AE1283" s="10"/>
      <c r="AF1283" s="10"/>
    </row>
    <row r="1284" spans="11:32" ht="12.75">
      <c r="K1284" s="10"/>
      <c r="L1284" s="10"/>
      <c r="M1284" s="10"/>
      <c r="N1284" s="10"/>
      <c r="O1284" s="18"/>
      <c r="P1284" s="18"/>
      <c r="Q1284" s="22"/>
      <c r="R1284" s="18"/>
      <c r="S1284" s="199"/>
      <c r="T1284" s="186"/>
      <c r="U1284" s="10"/>
      <c r="V1284" s="10"/>
      <c r="W1284" s="10"/>
      <c r="X1284" s="10"/>
      <c r="Y1284" s="10"/>
      <c r="Z1284" s="10"/>
      <c r="AA1284" s="10"/>
      <c r="AB1284" s="10"/>
      <c r="AC1284" s="10"/>
      <c r="AD1284" s="10"/>
      <c r="AE1284" s="10"/>
      <c r="AF1284" s="10"/>
    </row>
    <row r="1285" spans="11:32" ht="12.75">
      <c r="K1285" s="10"/>
      <c r="L1285" s="10"/>
      <c r="M1285" s="10"/>
      <c r="N1285" s="10"/>
      <c r="O1285" s="18"/>
      <c r="P1285" s="18"/>
      <c r="Q1285" s="22"/>
      <c r="R1285" s="18"/>
      <c r="S1285" s="199"/>
      <c r="T1285" s="186"/>
      <c r="U1285" s="10"/>
      <c r="V1285" s="10"/>
      <c r="W1285" s="10"/>
      <c r="X1285" s="10"/>
      <c r="Y1285" s="10"/>
      <c r="Z1285" s="10"/>
      <c r="AA1285" s="10"/>
      <c r="AB1285" s="10"/>
      <c r="AC1285" s="10"/>
      <c r="AD1285" s="10"/>
      <c r="AE1285" s="10"/>
      <c r="AF1285" s="10"/>
    </row>
    <row r="1286" spans="11:32" ht="12.75">
      <c r="K1286" s="10"/>
      <c r="L1286" s="10"/>
      <c r="M1286" s="10"/>
      <c r="N1286" s="10"/>
      <c r="O1286" s="18"/>
      <c r="P1286" s="18"/>
      <c r="Q1286" s="22"/>
      <c r="R1286" s="18"/>
      <c r="S1286" s="199"/>
      <c r="T1286" s="186"/>
      <c r="U1286" s="10"/>
      <c r="V1286" s="10"/>
      <c r="W1286" s="10"/>
      <c r="X1286" s="10"/>
      <c r="Y1286" s="10"/>
      <c r="Z1286" s="10"/>
      <c r="AA1286" s="10"/>
      <c r="AB1286" s="10"/>
      <c r="AC1286" s="10"/>
      <c r="AD1286" s="10"/>
      <c r="AE1286" s="10"/>
      <c r="AF1286" s="10"/>
    </row>
    <row r="1287" spans="11:32" ht="12.75">
      <c r="K1287" s="10"/>
      <c r="L1287" s="10"/>
      <c r="M1287" s="10"/>
      <c r="N1287" s="10"/>
      <c r="O1287" s="18"/>
      <c r="P1287" s="18"/>
      <c r="Q1287" s="22"/>
      <c r="R1287" s="18"/>
      <c r="S1287" s="199"/>
      <c r="T1287" s="186"/>
      <c r="U1287" s="10"/>
      <c r="V1287" s="10"/>
      <c r="W1287" s="10"/>
      <c r="X1287" s="10"/>
      <c r="Y1287" s="10"/>
      <c r="Z1287" s="10"/>
      <c r="AA1287" s="10"/>
      <c r="AB1287" s="10"/>
      <c r="AC1287" s="10"/>
      <c r="AD1287" s="10"/>
      <c r="AE1287" s="10"/>
      <c r="AF1287" s="10"/>
    </row>
    <row r="1288" spans="11:32" ht="12.75">
      <c r="K1288" s="10"/>
      <c r="L1288" s="10"/>
      <c r="M1288" s="10"/>
      <c r="N1288" s="10"/>
      <c r="O1288" s="18"/>
      <c r="P1288" s="18"/>
      <c r="Q1288" s="22"/>
      <c r="R1288" s="18"/>
      <c r="S1288" s="199"/>
      <c r="T1288" s="186"/>
      <c r="U1288" s="10"/>
      <c r="V1288" s="10"/>
      <c r="W1288" s="10"/>
      <c r="X1288" s="10"/>
      <c r="Y1288" s="10"/>
      <c r="Z1288" s="10"/>
      <c r="AA1288" s="10"/>
      <c r="AB1288" s="10"/>
      <c r="AC1288" s="10"/>
      <c r="AD1288" s="10"/>
      <c r="AE1288" s="10"/>
      <c r="AF1288" s="10"/>
    </row>
    <row r="1289" spans="11:32" ht="12.75">
      <c r="K1289" s="10"/>
      <c r="L1289" s="10"/>
      <c r="M1289" s="10"/>
      <c r="N1289" s="10"/>
      <c r="O1289" s="18"/>
      <c r="P1289" s="18"/>
      <c r="Q1289" s="22"/>
      <c r="R1289" s="18"/>
      <c r="S1289" s="199"/>
      <c r="T1289" s="186"/>
      <c r="U1289" s="10"/>
      <c r="V1289" s="10"/>
      <c r="W1289" s="10"/>
      <c r="X1289" s="10"/>
      <c r="Y1289" s="10"/>
      <c r="Z1289" s="10"/>
      <c r="AA1289" s="10"/>
      <c r="AB1289" s="10"/>
      <c r="AC1289" s="10"/>
      <c r="AD1289" s="10"/>
      <c r="AE1289" s="10"/>
      <c r="AF1289" s="10"/>
    </row>
    <row r="1290" spans="11:32" ht="12.75">
      <c r="K1290" s="10"/>
      <c r="L1290" s="10"/>
      <c r="M1290" s="10"/>
      <c r="N1290" s="10"/>
      <c r="O1290" s="18"/>
      <c r="P1290" s="18"/>
      <c r="Q1290" s="22"/>
      <c r="R1290" s="18"/>
      <c r="S1290" s="199"/>
      <c r="T1290" s="186"/>
      <c r="U1290" s="10"/>
      <c r="V1290" s="10"/>
      <c r="W1290" s="10"/>
      <c r="X1290" s="10"/>
      <c r="Y1290" s="10"/>
      <c r="Z1290" s="10"/>
      <c r="AA1290" s="10"/>
      <c r="AB1290" s="10"/>
      <c r="AC1290" s="10"/>
      <c r="AD1290" s="10"/>
      <c r="AE1290" s="10"/>
      <c r="AF1290" s="10"/>
    </row>
    <row r="1291" spans="11:32" ht="12.75">
      <c r="K1291" s="10"/>
      <c r="L1291" s="10"/>
      <c r="M1291" s="10"/>
      <c r="N1291" s="10"/>
      <c r="O1291" s="18"/>
      <c r="P1291" s="18"/>
      <c r="Q1291" s="22"/>
      <c r="R1291" s="18"/>
      <c r="S1291" s="199"/>
      <c r="T1291" s="186"/>
      <c r="U1291" s="10"/>
      <c r="V1291" s="10"/>
      <c r="W1291" s="10"/>
      <c r="X1291" s="10"/>
      <c r="Y1291" s="10"/>
      <c r="Z1291" s="10"/>
      <c r="AA1291" s="10"/>
      <c r="AB1291" s="10"/>
      <c r="AC1291" s="10"/>
      <c r="AD1291" s="10"/>
      <c r="AE1291" s="10"/>
      <c r="AF1291" s="10"/>
    </row>
  </sheetData>
  <sheetProtection/>
  <autoFilter ref="K14:AG294"/>
  <mergeCells count="15">
    <mergeCell ref="AG12:AG14"/>
    <mergeCell ref="K13:K14"/>
    <mergeCell ref="L13:M13"/>
    <mergeCell ref="N13:N14"/>
    <mergeCell ref="O13:O14"/>
    <mergeCell ref="X13:X14"/>
    <mergeCell ref="O7:W7"/>
    <mergeCell ref="O8:W8"/>
    <mergeCell ref="Z10:AF10"/>
    <mergeCell ref="K12:M12"/>
    <mergeCell ref="N12:X12"/>
    <mergeCell ref="AE12:AE14"/>
    <mergeCell ref="AF12:AF14"/>
    <mergeCell ref="P13:T13"/>
    <mergeCell ref="V13:W13"/>
  </mergeCells>
  <printOptions horizontalCentered="1"/>
  <pageMargins left="0.1968503937007874" right="0.1968503937007874" top="0.984251968503937" bottom="0.1968503937007874" header="0" footer="0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7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8.140625" style="0" customWidth="1"/>
    <col min="3" max="4" width="8.57421875" style="0" customWidth="1"/>
    <col min="5" max="5" width="13.57421875" style="0" hidden="1" customWidth="1"/>
    <col min="6" max="6" width="10.8515625" style="0" customWidth="1"/>
    <col min="7" max="7" width="11.140625" style="0" customWidth="1"/>
    <col min="8" max="8" width="12.7109375" style="0" customWidth="1"/>
    <col min="9" max="10" width="14.140625" style="0" customWidth="1"/>
    <col min="11" max="11" width="12.7109375" style="0" customWidth="1"/>
    <col min="12" max="12" width="6.57421875" style="0" customWidth="1"/>
    <col min="13" max="13" width="6.28125" style="0" customWidth="1"/>
    <col min="14" max="14" width="9.8515625" style="0" customWidth="1"/>
    <col min="15" max="15" width="9.57421875" style="0" customWidth="1"/>
    <col min="16" max="16" width="11.00390625" style="0" customWidth="1"/>
    <col min="17" max="17" width="12.57421875" style="0" customWidth="1"/>
    <col min="18" max="18" width="13.28125" style="0" customWidth="1"/>
    <col min="19" max="19" width="12.57421875" style="0" customWidth="1"/>
    <col min="20" max="20" width="13.421875" style="0" customWidth="1"/>
    <col min="21" max="21" width="7.00390625" style="0" customWidth="1"/>
  </cols>
  <sheetData>
    <row r="1" s="30" customFormat="1" ht="11.25" customHeight="1">
      <c r="A1" s="30" t="s">
        <v>0</v>
      </c>
    </row>
    <row r="2" spans="1:30" s="30" customFormat="1" ht="11.25" customHeight="1">
      <c r="A2" s="30" t="s">
        <v>1</v>
      </c>
      <c r="V2" s="31"/>
      <c r="W2" s="31"/>
      <c r="X2" s="31"/>
      <c r="Y2" s="31"/>
      <c r="Z2" s="31"/>
      <c r="AA2" s="31"/>
      <c r="AB2" s="31"/>
      <c r="AC2" s="31"/>
      <c r="AD2" s="31"/>
    </row>
    <row r="3" spans="22:30" s="32" customFormat="1" ht="11.25" customHeight="1">
      <c r="V3" s="33"/>
      <c r="W3" s="33"/>
      <c r="X3" s="33"/>
      <c r="Y3" s="33"/>
      <c r="Z3" s="33"/>
      <c r="AA3" s="33"/>
      <c r="AB3" s="33"/>
      <c r="AC3" s="33"/>
      <c r="AD3" s="33"/>
    </row>
    <row r="4" spans="1:30" s="32" customFormat="1" ht="11.25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33"/>
      <c r="W4" s="33"/>
      <c r="X4" s="33"/>
      <c r="Y4" s="33"/>
      <c r="Z4" s="33"/>
      <c r="AA4" s="33"/>
      <c r="AB4" s="33"/>
      <c r="AC4" s="33"/>
      <c r="AD4" s="33"/>
    </row>
    <row r="5" spans="1:30" s="32" customFormat="1" ht="11.25" customHeight="1">
      <c r="A5" s="290" t="s">
        <v>2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33"/>
      <c r="W5" s="33"/>
      <c r="X5" s="33"/>
      <c r="Y5" s="33"/>
      <c r="Z5" s="33"/>
      <c r="AA5" s="33"/>
      <c r="AB5" s="33"/>
      <c r="AC5" s="33"/>
      <c r="AD5" s="33"/>
    </row>
    <row r="6" spans="1:30" s="32" customFormat="1" ht="11.25" customHeight="1">
      <c r="A6" s="296"/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33"/>
      <c r="W6" s="33"/>
      <c r="X6" s="33"/>
      <c r="Y6" s="33"/>
      <c r="Z6" s="33"/>
      <c r="AA6" s="33"/>
      <c r="AB6" s="33"/>
      <c r="AC6" s="33"/>
      <c r="AD6" s="33"/>
    </row>
    <row r="7" spans="1:30" s="32" customFormat="1" ht="11.25" customHeight="1">
      <c r="A7" s="34"/>
      <c r="B7" s="34"/>
      <c r="C7" s="34"/>
      <c r="D7" s="34"/>
      <c r="E7" s="34"/>
      <c r="F7" s="34"/>
      <c r="G7" s="34"/>
      <c r="H7" s="34"/>
      <c r="I7" s="35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3"/>
      <c r="W7" s="33"/>
      <c r="X7" s="33"/>
      <c r="Y7" s="33"/>
      <c r="Z7" s="33"/>
      <c r="AA7" s="33"/>
      <c r="AB7" s="33"/>
      <c r="AC7" s="33"/>
      <c r="AD7" s="33"/>
    </row>
    <row r="8" spans="1:30" s="30" customFormat="1" ht="11.25" customHeight="1">
      <c r="A8" s="35" t="s">
        <v>3</v>
      </c>
      <c r="B8" s="35"/>
      <c r="C8" s="35"/>
      <c r="D8" s="35"/>
      <c r="E8" s="35"/>
      <c r="F8" s="297" t="s">
        <v>4</v>
      </c>
      <c r="G8" s="297"/>
      <c r="H8" s="297"/>
      <c r="I8" s="297"/>
      <c r="J8" s="297"/>
      <c r="K8" s="297"/>
      <c r="L8" s="297"/>
      <c r="M8" s="297"/>
      <c r="N8" s="297"/>
      <c r="O8" s="35"/>
      <c r="P8" s="35"/>
      <c r="Q8" s="35"/>
      <c r="R8" s="35"/>
      <c r="S8" s="35"/>
      <c r="T8" s="35"/>
      <c r="U8" s="35"/>
      <c r="V8" s="31"/>
      <c r="W8" s="31"/>
      <c r="X8" s="31"/>
      <c r="Y8" s="31"/>
      <c r="Z8" s="31"/>
      <c r="AA8" s="31"/>
      <c r="AB8" s="31"/>
      <c r="AC8" s="31"/>
      <c r="AD8" s="31"/>
    </row>
    <row r="9" spans="1:30" s="30" customFormat="1" ht="11.25" customHeight="1">
      <c r="A9" s="35" t="s">
        <v>5</v>
      </c>
      <c r="B9" s="35"/>
      <c r="C9" s="35"/>
      <c r="D9" s="35"/>
      <c r="E9" s="35"/>
      <c r="F9" s="297" t="s">
        <v>6</v>
      </c>
      <c r="G9" s="297"/>
      <c r="H9" s="297"/>
      <c r="I9" s="297"/>
      <c r="J9" s="297"/>
      <c r="K9" s="297"/>
      <c r="L9" s="297"/>
      <c r="M9" s="297"/>
      <c r="N9" s="297"/>
      <c r="O9" s="35"/>
      <c r="P9" s="35"/>
      <c r="Q9" s="35"/>
      <c r="R9" s="35"/>
      <c r="S9" s="35"/>
      <c r="T9" s="35"/>
      <c r="U9" s="35"/>
      <c r="V9" s="31"/>
      <c r="W9" s="31"/>
      <c r="X9" s="31"/>
      <c r="Y9" s="31"/>
      <c r="Z9" s="31"/>
      <c r="AA9" s="31"/>
      <c r="AB9" s="31"/>
      <c r="AC9" s="31"/>
      <c r="AD9" s="31"/>
    </row>
    <row r="10" spans="1:30" s="30" customFormat="1" ht="11.25" customHeight="1">
      <c r="A10" s="35" t="s">
        <v>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290" t="s">
        <v>1031</v>
      </c>
      <c r="Q10" s="290"/>
      <c r="R10" s="290"/>
      <c r="S10" s="290"/>
      <c r="T10" s="290"/>
      <c r="U10" s="290"/>
      <c r="V10" s="31"/>
      <c r="W10" s="31"/>
      <c r="X10" s="31"/>
      <c r="Y10" s="31"/>
      <c r="Z10" s="31"/>
      <c r="AA10" s="31"/>
      <c r="AB10" s="31"/>
      <c r="AC10" s="31"/>
      <c r="AD10" s="31"/>
    </row>
    <row r="11" spans="1:21" s="31" customFormat="1" ht="11.25" customHeight="1">
      <c r="A11" s="36" t="s">
        <v>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s="33" customFormat="1" ht="11.25" customHeight="1"/>
    <row r="13" spans="1:30" s="32" customFormat="1" ht="11.25" customHeight="1">
      <c r="A13" s="291" t="s">
        <v>9</v>
      </c>
      <c r="B13" s="292"/>
      <c r="C13" s="292"/>
      <c r="D13" s="293" t="s">
        <v>10</v>
      </c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4" t="s">
        <v>11</v>
      </c>
      <c r="V13" s="33"/>
      <c r="W13" s="33"/>
      <c r="X13" s="33"/>
      <c r="Y13" s="33"/>
      <c r="Z13" s="33"/>
      <c r="AA13" s="33"/>
      <c r="AB13" s="33"/>
      <c r="AC13" s="33"/>
      <c r="AD13" s="33"/>
    </row>
    <row r="14" spans="1:30" s="37" customFormat="1" ht="21.75" customHeight="1">
      <c r="A14" s="286" t="s">
        <v>14</v>
      </c>
      <c r="B14" s="285" t="s">
        <v>15</v>
      </c>
      <c r="C14" s="285"/>
      <c r="D14" s="286" t="s">
        <v>14</v>
      </c>
      <c r="E14" s="286" t="s">
        <v>16</v>
      </c>
      <c r="F14" s="287" t="s">
        <v>17</v>
      </c>
      <c r="G14" s="288"/>
      <c r="H14" s="288"/>
      <c r="I14" s="288"/>
      <c r="J14" s="288"/>
      <c r="K14" s="227"/>
      <c r="L14" s="285" t="s">
        <v>15</v>
      </c>
      <c r="M14" s="285"/>
      <c r="N14" s="286" t="s">
        <v>18</v>
      </c>
      <c r="O14" s="286" t="s">
        <v>191</v>
      </c>
      <c r="P14" s="286"/>
      <c r="Q14" s="286"/>
      <c r="R14" s="286"/>
      <c r="S14" s="286"/>
      <c r="T14" s="286"/>
      <c r="U14" s="294"/>
      <c r="V14" s="38"/>
      <c r="W14" s="38"/>
      <c r="X14" s="38"/>
      <c r="Y14" s="38"/>
      <c r="Z14" s="38"/>
      <c r="AA14" s="38"/>
      <c r="AB14" s="38"/>
      <c r="AC14" s="38"/>
      <c r="AD14" s="38"/>
    </row>
    <row r="15" spans="1:30" s="37" customFormat="1" ht="28.5" customHeight="1">
      <c r="A15" s="286"/>
      <c r="B15" s="39" t="s">
        <v>19</v>
      </c>
      <c r="C15" s="40" t="s">
        <v>20</v>
      </c>
      <c r="D15" s="286"/>
      <c r="E15" s="286"/>
      <c r="F15" s="39" t="s">
        <v>21</v>
      </c>
      <c r="G15" s="39" t="s">
        <v>22</v>
      </c>
      <c r="H15" s="39" t="s">
        <v>23</v>
      </c>
      <c r="I15" s="39" t="s">
        <v>24</v>
      </c>
      <c r="J15" s="39" t="s">
        <v>25</v>
      </c>
      <c r="K15" s="39" t="s">
        <v>26</v>
      </c>
      <c r="L15" s="39" t="s">
        <v>19</v>
      </c>
      <c r="M15" s="40" t="s">
        <v>20</v>
      </c>
      <c r="N15" s="286"/>
      <c r="O15" s="39" t="s">
        <v>21</v>
      </c>
      <c r="P15" s="39" t="s">
        <v>22</v>
      </c>
      <c r="Q15" s="39" t="s">
        <v>23</v>
      </c>
      <c r="R15" s="39" t="s">
        <v>24</v>
      </c>
      <c r="S15" s="39" t="s">
        <v>26</v>
      </c>
      <c r="T15" s="39" t="s">
        <v>25</v>
      </c>
      <c r="U15" s="294"/>
      <c r="V15" s="38"/>
      <c r="W15" s="38"/>
      <c r="X15" s="38"/>
      <c r="Y15" s="38"/>
      <c r="Z15" s="38"/>
      <c r="AA15" s="38"/>
      <c r="AB15" s="38"/>
      <c r="AC15" s="38"/>
      <c r="AD15" s="38"/>
    </row>
    <row r="16" spans="1:21" s="101" customFormat="1" ht="26.25" customHeight="1">
      <c r="A16" s="99" t="str">
        <f>'2012'!K38</f>
        <v>F4</v>
      </c>
      <c r="B16" s="104">
        <f>'2012'!L38</f>
        <v>23</v>
      </c>
      <c r="C16" s="104">
        <f>'2012'!M38</f>
        <v>23</v>
      </c>
      <c r="D16" s="99" t="str">
        <f>'2012'!N38</f>
        <v>F4</v>
      </c>
      <c r="E16" s="100"/>
      <c r="F16" s="99">
        <f>'2012'!P38</f>
        <v>1.3800000000000008</v>
      </c>
      <c r="G16" s="99">
        <f>'2012'!Q38</f>
        <v>914.4800000000004</v>
      </c>
      <c r="H16" s="99">
        <f>'2012'!R38</f>
        <v>915.8599999999997</v>
      </c>
      <c r="I16" s="99">
        <f>'2012'!S38</f>
        <v>37457.75000000001</v>
      </c>
      <c r="J16" s="99">
        <f>'2012'!T38</f>
        <v>38373.60999999999</v>
      </c>
      <c r="K16" s="100">
        <f>'2012'!U38</f>
        <v>3453.6248999999993</v>
      </c>
      <c r="L16" s="103">
        <f>'2012'!V38</f>
        <v>23</v>
      </c>
      <c r="M16" s="103">
        <f>'2012'!W38</f>
        <v>23</v>
      </c>
      <c r="N16" s="103">
        <f>'2012'!X38</f>
        <v>12</v>
      </c>
      <c r="O16" s="99">
        <f>'2012'!Y38</f>
        <v>16.560000000000006</v>
      </c>
      <c r="P16" s="99">
        <f>'2012'!Z38</f>
        <v>10973.759999999998</v>
      </c>
      <c r="Q16" s="99">
        <f>'2012'!AA38</f>
        <v>10990.320000000002</v>
      </c>
      <c r="R16" s="99">
        <f>'2012'!AB38</f>
        <v>449493</v>
      </c>
      <c r="S16" s="99">
        <f>'2012'!AC38</f>
        <v>41443.49880000001</v>
      </c>
      <c r="T16" s="99">
        <f>'2012'!AD38</f>
        <v>460483.32</v>
      </c>
      <c r="U16" s="103">
        <f>'2012'!AE38</f>
        <v>23</v>
      </c>
    </row>
    <row r="17" spans="1:21" s="101" customFormat="1" ht="26.25" customHeight="1">
      <c r="A17" s="99" t="str">
        <f>'2012'!K54</f>
        <v>F3</v>
      </c>
      <c r="B17" s="104">
        <f>'2012'!L54</f>
        <v>15</v>
      </c>
      <c r="C17" s="104">
        <f>'2012'!M54</f>
        <v>15</v>
      </c>
      <c r="D17" s="99" t="str">
        <f>'2012'!N54</f>
        <v>F3</v>
      </c>
      <c r="E17" s="100">
        <f>'2012'!O54</f>
        <v>0</v>
      </c>
      <c r="F17" s="99">
        <f>'2012'!P54</f>
        <v>0.9000000000000004</v>
      </c>
      <c r="G17" s="99">
        <f>'2012'!Q54</f>
        <v>590.5300000000002</v>
      </c>
      <c r="H17" s="99">
        <f>'2012'!R54</f>
        <v>591.4299999999998</v>
      </c>
      <c r="I17" s="99">
        <f>'2012'!S54</f>
        <v>24231.449999999997</v>
      </c>
      <c r="J17" s="99">
        <f>'2012'!T54</f>
        <v>24822.88</v>
      </c>
      <c r="K17" s="100">
        <f>'2012'!U54</f>
        <v>2234.0592</v>
      </c>
      <c r="L17" s="103">
        <f>'2012'!V54</f>
        <v>15</v>
      </c>
      <c r="M17" s="103">
        <f>'2012'!W54</f>
        <v>15</v>
      </c>
      <c r="N17" s="103">
        <f>'2012'!X54</f>
        <v>12</v>
      </c>
      <c r="O17" s="99">
        <f>'2012'!Y54</f>
        <v>10.8</v>
      </c>
      <c r="P17" s="99">
        <f>'2012'!Z54</f>
        <v>7086.360000000002</v>
      </c>
      <c r="Q17" s="99">
        <f>'2012'!AA54</f>
        <v>7097.159999999998</v>
      </c>
      <c r="R17" s="99">
        <f>'2012'!AB54</f>
        <v>290777.39999999997</v>
      </c>
      <c r="S17" s="99">
        <f>'2012'!AC54</f>
        <v>26808.710400000004</v>
      </c>
      <c r="T17" s="99">
        <f>'2012'!AD54</f>
        <v>297874.56</v>
      </c>
      <c r="U17" s="103">
        <v>15</v>
      </c>
    </row>
    <row r="18" spans="1:21" s="101" customFormat="1" ht="26.25" customHeight="1">
      <c r="A18" s="99" t="str">
        <f>'2012'!K61</f>
        <v>F2 </v>
      </c>
      <c r="B18" s="104">
        <f>'2012'!L61</f>
        <v>4</v>
      </c>
      <c r="C18" s="104">
        <f>'2012'!M61</f>
        <v>4</v>
      </c>
      <c r="D18" s="99" t="str">
        <f>'2012'!N61</f>
        <v>F2 </v>
      </c>
      <c r="E18" s="100">
        <f>'2012'!O61</f>
        <v>0</v>
      </c>
      <c r="F18" s="99">
        <f>'2012'!P61</f>
        <v>0.24</v>
      </c>
      <c r="G18" s="99">
        <f>'2012'!Q61</f>
        <v>161.88</v>
      </c>
      <c r="H18" s="99">
        <f>'2012'!R61</f>
        <v>162.12</v>
      </c>
      <c r="I18" s="99">
        <f>'2012'!S61</f>
        <v>6266.8099999999995</v>
      </c>
      <c r="J18" s="99">
        <f>'2012'!T61</f>
        <v>6263.8099999999995</v>
      </c>
      <c r="K18" s="100">
        <f>'2012'!U61</f>
        <v>563.7429</v>
      </c>
      <c r="L18" s="103">
        <f>'2012'!V61</f>
        <v>4</v>
      </c>
      <c r="M18" s="103">
        <f>'2012'!W61</f>
        <v>4</v>
      </c>
      <c r="N18" s="103">
        <f>'2012'!X61</f>
        <v>12</v>
      </c>
      <c r="O18" s="99">
        <f>'2012'!Y61</f>
        <v>2.88</v>
      </c>
      <c r="P18" s="99">
        <f>'2012'!Z61</f>
        <v>1942.56</v>
      </c>
      <c r="Q18" s="99">
        <f>'2012'!AA61</f>
        <v>1945.44</v>
      </c>
      <c r="R18" s="99">
        <f>'2012'!AB61</f>
        <v>75201.72</v>
      </c>
      <c r="S18" s="99">
        <f>'2012'!AC61</f>
        <v>6764.9148</v>
      </c>
      <c r="T18" s="99">
        <f>'2012'!AD61</f>
        <v>75165.72</v>
      </c>
      <c r="U18" s="103">
        <v>4</v>
      </c>
    </row>
    <row r="19" spans="1:21" s="101" customFormat="1" ht="26.25" customHeight="1">
      <c r="A19" s="99" t="str">
        <f>'2012'!K64</f>
        <v>SPA</v>
      </c>
      <c r="B19" s="104">
        <f>'2012'!L64</f>
        <v>1</v>
      </c>
      <c r="C19" s="104">
        <f>'2012'!M64</f>
        <v>1</v>
      </c>
      <c r="D19" s="99" t="str">
        <f>'2012'!N64</f>
        <v>SPA</v>
      </c>
      <c r="E19" s="100">
        <f>'2012'!O64</f>
        <v>0</v>
      </c>
      <c r="F19" s="99">
        <f>'2012'!P64</f>
        <v>0.05</v>
      </c>
      <c r="G19" s="99">
        <f>'2012'!Q64</f>
        <v>30.21</v>
      </c>
      <c r="H19" s="99">
        <f>'2012'!R64</f>
        <v>30.26</v>
      </c>
      <c r="I19" s="99">
        <f>'2012'!S64</f>
        <v>1384.16</v>
      </c>
      <c r="J19" s="99">
        <f>'2012'!T64</f>
        <v>1384.16</v>
      </c>
      <c r="K19" s="100">
        <f>'2012'!U64</f>
        <v>124.5744</v>
      </c>
      <c r="L19" s="103">
        <f>'2012'!V64</f>
        <v>1</v>
      </c>
      <c r="M19" s="103">
        <f>'2012'!W64</f>
        <v>1</v>
      </c>
      <c r="N19" s="103">
        <f>'2012'!X64</f>
        <v>12</v>
      </c>
      <c r="O19" s="99">
        <f>'2012'!Y64</f>
        <v>0.6</v>
      </c>
      <c r="P19" s="99">
        <f>'2012'!Z64</f>
        <v>362.52</v>
      </c>
      <c r="Q19" s="99">
        <f>'2012'!AA64</f>
        <v>363.12</v>
      </c>
      <c r="R19" s="99">
        <f>'2012'!AB64</f>
        <v>16609.920000000002</v>
      </c>
      <c r="S19" s="99">
        <f>'2012'!AC64</f>
        <v>1494.8928</v>
      </c>
      <c r="T19" s="99">
        <f>'2012'!AD64</f>
        <v>16609.920000000002</v>
      </c>
      <c r="U19" s="103">
        <v>1</v>
      </c>
    </row>
    <row r="20" spans="1:21" s="101" customFormat="1" ht="26.25" customHeight="1">
      <c r="A20" s="99" t="str">
        <f>'2012'!K66</f>
        <v>SPB</v>
      </c>
      <c r="B20" s="104">
        <f>'2012'!L67</f>
        <v>1</v>
      </c>
      <c r="C20" s="104">
        <f>'2012'!M67</f>
        <v>1</v>
      </c>
      <c r="D20" s="99" t="str">
        <f>'2012'!N66</f>
        <v>SPB</v>
      </c>
      <c r="E20" s="100"/>
      <c r="F20" s="99">
        <f>'2012'!P67</f>
        <v>0.05</v>
      </c>
      <c r="G20" s="99">
        <f>'2012'!Q67</f>
        <v>29.62</v>
      </c>
      <c r="H20" s="99">
        <f>'2012'!R67</f>
        <v>29.67</v>
      </c>
      <c r="I20" s="99">
        <f>'2012'!S67</f>
        <v>1384.16</v>
      </c>
      <c r="J20" s="99">
        <f>'2012'!T67</f>
        <v>1665.09</v>
      </c>
      <c r="K20" s="99">
        <f>'2012'!U67</f>
        <v>149.85809999999998</v>
      </c>
      <c r="L20" s="103">
        <f>'2012'!V67</f>
        <v>1</v>
      </c>
      <c r="M20" s="103">
        <f>'2012'!W67</f>
        <v>1</v>
      </c>
      <c r="N20" s="103">
        <f>'2012'!X67</f>
        <v>12</v>
      </c>
      <c r="O20" s="99">
        <f>'2012'!Y67</f>
        <v>0.6</v>
      </c>
      <c r="P20" s="99">
        <f>'2012'!Z67</f>
        <v>355.44</v>
      </c>
      <c r="Q20" s="99">
        <f>'2012'!AA67</f>
        <v>356.04</v>
      </c>
      <c r="R20" s="99">
        <f>'2012'!AB67</f>
        <v>16609.920000000002</v>
      </c>
      <c r="S20" s="99">
        <f>'2012'!AC67</f>
        <v>1798.2971999999997</v>
      </c>
      <c r="T20" s="99">
        <f>'2012'!AD67</f>
        <v>19981.079999999998</v>
      </c>
      <c r="U20" s="103">
        <f>'2012'!AE66</f>
        <v>1</v>
      </c>
    </row>
    <row r="21" spans="1:21" s="101" customFormat="1" ht="26.25" customHeight="1">
      <c r="A21" s="99" t="str">
        <f>'2012'!K72</f>
        <v>SPC</v>
      </c>
      <c r="B21" s="104">
        <f>'2012'!L72</f>
        <v>4</v>
      </c>
      <c r="C21" s="104">
        <f>'2012'!M72</f>
        <v>2</v>
      </c>
      <c r="D21" s="99" t="str">
        <f>'2012'!N72</f>
        <v> SPC</v>
      </c>
      <c r="E21" s="100">
        <f>'2012'!O72</f>
        <v>0</v>
      </c>
      <c r="F21" s="99">
        <f>'2012'!P72</f>
        <v>0.1</v>
      </c>
      <c r="G21" s="99">
        <f>'2012'!Q72</f>
        <v>59.24</v>
      </c>
      <c r="H21" s="99">
        <f>'2012'!R72</f>
        <v>59.34</v>
      </c>
      <c r="I21" s="99">
        <f>'2012'!S72</f>
        <v>2267.46</v>
      </c>
      <c r="J21" s="99">
        <f>'2012'!T72</f>
        <v>2516.62</v>
      </c>
      <c r="K21" s="100">
        <f>'2012'!U72</f>
        <v>226.4958</v>
      </c>
      <c r="L21" s="103">
        <f>'2012'!V72</f>
        <v>4</v>
      </c>
      <c r="M21" s="103">
        <f>'2012'!W72</f>
        <v>2</v>
      </c>
      <c r="N21" s="103">
        <f>'2012'!X72</f>
        <v>12</v>
      </c>
      <c r="O21" s="99">
        <f>'2012'!Y72</f>
        <v>1.2000000000000002</v>
      </c>
      <c r="P21" s="99">
        <f>'2012'!Z72</f>
        <v>710.88</v>
      </c>
      <c r="Q21" s="99">
        <f>'2012'!AA72</f>
        <v>712.08</v>
      </c>
      <c r="R21" s="99">
        <f>'2012'!AB72</f>
        <v>27209.52</v>
      </c>
      <c r="S21" s="99">
        <f>'2012'!AC72</f>
        <v>2717.9496</v>
      </c>
      <c r="T21" s="99">
        <f>'2012'!AD72</f>
        <v>30199.44</v>
      </c>
      <c r="U21" s="103">
        <v>3</v>
      </c>
    </row>
    <row r="22" spans="1:21" s="101" customFormat="1" ht="26.25" customHeight="1">
      <c r="A22" s="99" t="s">
        <v>98</v>
      </c>
      <c r="B22" s="104">
        <f>'2012'!L76</f>
        <v>1</v>
      </c>
      <c r="C22" s="104">
        <f>'2012'!M76</f>
        <v>0</v>
      </c>
      <c r="D22" s="99" t="str">
        <f>'2012'!N76</f>
        <v>SPD</v>
      </c>
      <c r="E22" s="100">
        <f>'2012'!O76</f>
        <v>0</v>
      </c>
      <c r="F22" s="99">
        <f>'2012'!P76</f>
        <v>0</v>
      </c>
      <c r="G22" s="99">
        <f>'2012'!Q76</f>
        <v>0</v>
      </c>
      <c r="H22" s="99">
        <f>'2012'!R76</f>
        <v>0</v>
      </c>
      <c r="I22" s="99">
        <f>'2012'!S76</f>
        <v>0</v>
      </c>
      <c r="J22" s="99">
        <f>'2012'!T76</f>
        <v>0</v>
      </c>
      <c r="K22" s="100">
        <f>'2012'!U76</f>
        <v>0</v>
      </c>
      <c r="L22" s="103">
        <f>'2012'!V76</f>
        <v>1</v>
      </c>
      <c r="M22" s="103">
        <f>'2012'!W76</f>
        <v>0</v>
      </c>
      <c r="N22" s="103">
        <f>'2012'!X76</f>
        <v>12</v>
      </c>
      <c r="O22" s="99">
        <f>'2012'!Y76</f>
        <v>0</v>
      </c>
      <c r="P22" s="99">
        <f>'2012'!Z76</f>
        <v>0</v>
      </c>
      <c r="Q22" s="99">
        <f>'2012'!AA76</f>
        <v>0</v>
      </c>
      <c r="R22" s="99">
        <f>'2012'!AB76</f>
        <v>0</v>
      </c>
      <c r="S22" s="99">
        <f>'2012'!AC76</f>
        <v>0</v>
      </c>
      <c r="T22" s="99">
        <f>'2012'!AD76</f>
        <v>0</v>
      </c>
      <c r="U22" s="103">
        <v>1</v>
      </c>
    </row>
    <row r="23" spans="1:21" s="101" customFormat="1" ht="26.25" customHeight="1">
      <c r="A23" s="99" t="str">
        <f>'2012'!K82</f>
        <v>SPE</v>
      </c>
      <c r="B23" s="104">
        <f>'2012'!L82</f>
        <v>4</v>
      </c>
      <c r="C23" s="104">
        <f>'2012'!M82</f>
        <v>3</v>
      </c>
      <c r="D23" s="99" t="str">
        <f>'2012'!N82</f>
        <v>SPE</v>
      </c>
      <c r="E23" s="100">
        <f>'2012'!O82</f>
        <v>0</v>
      </c>
      <c r="F23" s="99">
        <f>'2012'!P82</f>
        <v>0.15000000000000002</v>
      </c>
      <c r="G23" s="99">
        <f>'2012'!Q82</f>
        <v>86.52</v>
      </c>
      <c r="H23" s="99">
        <f>'2012'!R82</f>
        <v>86.67</v>
      </c>
      <c r="I23" s="99">
        <f>'2012'!S82</f>
        <v>4480.849999999999</v>
      </c>
      <c r="J23" s="99">
        <f>'2012'!T82</f>
        <v>4567.5199999999995</v>
      </c>
      <c r="K23" s="100">
        <f>'2012'!U82</f>
        <v>411.0768</v>
      </c>
      <c r="L23" s="103">
        <f>'2012'!V82</f>
        <v>4</v>
      </c>
      <c r="M23" s="103">
        <f>'2012'!W82</f>
        <v>3</v>
      </c>
      <c r="N23" s="103">
        <f>'2012'!X82</f>
        <v>12</v>
      </c>
      <c r="O23" s="99">
        <f>'2012'!Y82</f>
        <v>1.8000000000000003</v>
      </c>
      <c r="P23" s="99">
        <f>'2012'!Z82</f>
        <v>1038.24</v>
      </c>
      <c r="Q23" s="99">
        <f>'2012'!AA82</f>
        <v>1040.04</v>
      </c>
      <c r="R23" s="99">
        <f>'2012'!AB82</f>
        <v>53770.2</v>
      </c>
      <c r="S23" s="99">
        <f>'2012'!AC82</f>
        <v>4932.9216</v>
      </c>
      <c r="T23" s="99">
        <f>'2012'!AD82</f>
        <v>54810.23999999999</v>
      </c>
      <c r="U23" s="103">
        <v>3</v>
      </c>
    </row>
    <row r="24" spans="1:21" s="101" customFormat="1" ht="26.25" customHeight="1">
      <c r="A24" s="99" t="str">
        <f>'2012'!K86</f>
        <v>SPF</v>
      </c>
      <c r="B24" s="104">
        <f>'2012'!L86</f>
        <v>2</v>
      </c>
      <c r="C24" s="104">
        <f>'2012'!M86</f>
        <v>2</v>
      </c>
      <c r="D24" s="99" t="str">
        <f>'2012'!N86</f>
        <v>SPF</v>
      </c>
      <c r="E24" s="100">
        <f>'2012'!O86</f>
        <v>0</v>
      </c>
      <c r="F24" s="99">
        <f>'2012'!P86</f>
        <v>0.1</v>
      </c>
      <c r="G24" s="99">
        <f>'2012'!Q86</f>
        <v>55.86</v>
      </c>
      <c r="H24" s="99">
        <f>'2012'!R86</f>
        <v>55.96</v>
      </c>
      <c r="I24" s="99">
        <f>'2012'!S86</f>
        <v>2207.1</v>
      </c>
      <c r="J24" s="99">
        <f>'2012'!T86</f>
        <v>2444.9300000000003</v>
      </c>
      <c r="K24" s="100">
        <f>'2012'!U86</f>
        <v>220.0437</v>
      </c>
      <c r="L24" s="103">
        <f>'2012'!V86</f>
        <v>2</v>
      </c>
      <c r="M24" s="103">
        <f>'2012'!W86</f>
        <v>2</v>
      </c>
      <c r="N24" s="103">
        <f>'2012'!X86</f>
        <v>12</v>
      </c>
      <c r="O24" s="99">
        <f>'2012'!Y86</f>
        <v>1.2000000000000002</v>
      </c>
      <c r="P24" s="99">
        <f>'2012'!Z86</f>
        <v>670.3199999999999</v>
      </c>
      <c r="Q24" s="99">
        <f>'2012'!AA86</f>
        <v>671.52</v>
      </c>
      <c r="R24" s="99">
        <f>'2012'!AB86</f>
        <v>26485.199999999997</v>
      </c>
      <c r="S24" s="99">
        <f>'2012'!AC86</f>
        <v>2640.5244000000002</v>
      </c>
      <c r="T24" s="99">
        <f>'2012'!AD86</f>
        <v>29339.160000000003</v>
      </c>
      <c r="U24" s="103">
        <v>1</v>
      </c>
    </row>
    <row r="25" spans="1:21" s="101" customFormat="1" ht="26.25" customHeight="1">
      <c r="A25" s="103" t="str">
        <f>'2012'!K162</f>
        <v>STA</v>
      </c>
      <c r="B25" s="104">
        <f>'2012'!L162</f>
        <v>73</v>
      </c>
      <c r="C25" s="104">
        <f>'2012'!M162</f>
        <v>59</v>
      </c>
      <c r="D25" s="103" t="str">
        <f>'2012'!N162</f>
        <v>STA</v>
      </c>
      <c r="E25" s="103">
        <f>'2012'!O162</f>
        <v>0</v>
      </c>
      <c r="F25" s="110">
        <f>'2012'!P162</f>
        <v>2.360000000000001</v>
      </c>
      <c r="G25" s="110">
        <f>'2012'!Q162</f>
        <v>1424.2600000000011</v>
      </c>
      <c r="H25" s="110">
        <f>'2012'!R162</f>
        <v>1426.6200000000001</v>
      </c>
      <c r="I25" s="110">
        <f>'2012'!S162</f>
        <v>67901.72999999997</v>
      </c>
      <c r="J25" s="110">
        <f>'2012'!T162</f>
        <v>69328.34999999999</v>
      </c>
      <c r="K25" s="110">
        <f>'2012'!U162</f>
        <v>6239.551499999994</v>
      </c>
      <c r="L25" s="103">
        <f>'2012'!V162</f>
        <v>73</v>
      </c>
      <c r="M25" s="103">
        <f>'2012'!W162</f>
        <v>59</v>
      </c>
      <c r="N25" s="103">
        <f>'2012'!X162</f>
        <v>12</v>
      </c>
      <c r="O25" s="110">
        <f>'2012'!Y162</f>
        <v>28.320000000000014</v>
      </c>
      <c r="P25" s="110">
        <f>'2012'!Z162</f>
        <v>17091.120000000014</v>
      </c>
      <c r="Q25" s="110">
        <f>'2012'!AA162</f>
        <v>17119.440000000002</v>
      </c>
      <c r="R25" s="110">
        <f>'2012'!AB162</f>
        <v>814820.7599999995</v>
      </c>
      <c r="S25" s="110">
        <f>'2012'!AC162</f>
        <v>74874.61799999993</v>
      </c>
      <c r="T25" s="110">
        <f>'2012'!AD162</f>
        <v>831940.2</v>
      </c>
      <c r="U25" s="103">
        <f>'2012'!AE162</f>
        <v>59</v>
      </c>
    </row>
    <row r="26" spans="1:21" s="101" customFormat="1" ht="26.25" customHeight="1">
      <c r="A26" s="99" t="str">
        <f>'2012'!K190</f>
        <v>STB</v>
      </c>
      <c r="B26" s="104">
        <f>'2012'!L190</f>
        <v>26</v>
      </c>
      <c r="C26" s="104">
        <f>'2012'!M190</f>
        <v>21</v>
      </c>
      <c r="D26" s="99" t="str">
        <f>'2012'!N190</f>
        <v>STB</v>
      </c>
      <c r="E26" s="100">
        <f>'2012'!O190</f>
        <v>0</v>
      </c>
      <c r="F26" s="99">
        <f>'2012'!P190</f>
        <v>0.8400000000000002</v>
      </c>
      <c r="G26" s="99">
        <f>'2012'!Q190</f>
        <v>502.9499999999998</v>
      </c>
      <c r="H26" s="99">
        <f>'2012'!R190</f>
        <v>503.79000000000013</v>
      </c>
      <c r="I26" s="99">
        <f>'2012'!S190</f>
        <v>23386.530000000002</v>
      </c>
      <c r="J26" s="99">
        <f>'2012'!T190</f>
        <v>23890.32</v>
      </c>
      <c r="K26" s="100">
        <f>'2012'!U190</f>
        <v>2150.1287999999995</v>
      </c>
      <c r="L26" s="103">
        <f>'2012'!V190</f>
        <v>26</v>
      </c>
      <c r="M26" s="103">
        <f>'2012'!W190</f>
        <v>21</v>
      </c>
      <c r="N26" s="103">
        <f>'2012'!X190</f>
        <v>12</v>
      </c>
      <c r="O26" s="99">
        <f>'2012'!Y190</f>
        <v>10.080000000000002</v>
      </c>
      <c r="P26" s="99">
        <f>'2012'!Z190</f>
        <v>6035.399999999998</v>
      </c>
      <c r="Q26" s="99">
        <f>'2012'!AA190</f>
        <v>6045.480000000001</v>
      </c>
      <c r="R26" s="99">
        <f>'2012'!AB190</f>
        <v>280638.36000000004</v>
      </c>
      <c r="S26" s="99">
        <f>'2012'!AC190</f>
        <v>25801.545599999994</v>
      </c>
      <c r="T26" s="99">
        <f>'2012'!AD190</f>
        <v>286683.83999999997</v>
      </c>
      <c r="U26" s="103">
        <v>21</v>
      </c>
    </row>
    <row r="27" spans="1:21" s="101" customFormat="1" ht="26.25" customHeight="1">
      <c r="A27" s="99" t="str">
        <f>'2012'!K203</f>
        <v>STC</v>
      </c>
      <c r="B27" s="104">
        <f>'2012'!L203</f>
        <v>11</v>
      </c>
      <c r="C27" s="104">
        <f>'2012'!M203</f>
        <v>11</v>
      </c>
      <c r="D27" s="99" t="str">
        <f>'2012'!N203</f>
        <v>STC</v>
      </c>
      <c r="E27" s="100">
        <f>'2012'!O203</f>
        <v>0</v>
      </c>
      <c r="F27" s="99">
        <f>'2012'!P203</f>
        <v>0.43999999999999995</v>
      </c>
      <c r="G27" s="99">
        <f>'2012'!Q203</f>
        <v>262.02</v>
      </c>
      <c r="H27" s="99">
        <f>'2012'!R203</f>
        <v>262.46000000000004</v>
      </c>
      <c r="I27" s="99">
        <f>'2012'!S203</f>
        <v>12068.56</v>
      </c>
      <c r="J27" s="99">
        <f>'2012'!T203</f>
        <v>12331.02</v>
      </c>
      <c r="K27" s="100">
        <f>'2012'!U203</f>
        <v>1109.7918000000002</v>
      </c>
      <c r="L27" s="103">
        <f>'2012'!V203</f>
        <v>11</v>
      </c>
      <c r="M27" s="103">
        <f>'2012'!W203</f>
        <v>11</v>
      </c>
      <c r="N27" s="103">
        <f>'2012'!X203</f>
        <v>12</v>
      </c>
      <c r="O27" s="99">
        <f>'2012'!Y203</f>
        <v>5.279999999999999</v>
      </c>
      <c r="P27" s="99">
        <f>'2012'!Z203</f>
        <v>3144.24</v>
      </c>
      <c r="Q27" s="99">
        <f>'2012'!AA203</f>
        <v>3149.5200000000004</v>
      </c>
      <c r="R27" s="99">
        <f>'2012'!AB203</f>
        <v>144822.72</v>
      </c>
      <c r="S27" s="99">
        <f>'2012'!AC203</f>
        <v>13317.501600000003</v>
      </c>
      <c r="T27" s="99">
        <f>'2012'!AD203</f>
        <v>147972.24</v>
      </c>
      <c r="U27" s="103">
        <v>11</v>
      </c>
    </row>
    <row r="28" spans="1:21" s="101" customFormat="1" ht="26.25" customHeight="1">
      <c r="A28" s="99" t="str">
        <f>'2012'!K213</f>
        <v>STD</v>
      </c>
      <c r="B28" s="104">
        <f>'2012'!L213</f>
        <v>8</v>
      </c>
      <c r="C28" s="104">
        <f>'2012'!M213</f>
        <v>8</v>
      </c>
      <c r="D28" s="99" t="str">
        <f>'2012'!N213</f>
        <v>STD</v>
      </c>
      <c r="E28" s="100">
        <f>'2012'!O213</f>
        <v>0</v>
      </c>
      <c r="F28" s="99">
        <f>'2012'!P213</f>
        <v>0.32</v>
      </c>
      <c r="G28" s="99">
        <f>'2012'!Q213</f>
        <v>189.28</v>
      </c>
      <c r="H28" s="99">
        <f>'2012'!R213</f>
        <v>189.59999999999997</v>
      </c>
      <c r="I28" s="99">
        <f>'2012'!S213</f>
        <v>8808.439999999999</v>
      </c>
      <c r="J28" s="99">
        <f>'2012'!T213</f>
        <v>8998.039999999999</v>
      </c>
      <c r="K28" s="100">
        <f>'2012'!U213</f>
        <v>809.8235999999999</v>
      </c>
      <c r="L28" s="103">
        <f>'2012'!V213</f>
        <v>8</v>
      </c>
      <c r="M28" s="103">
        <f>'2012'!W213</f>
        <v>8</v>
      </c>
      <c r="N28" s="103">
        <f>'2012'!X213</f>
        <v>12</v>
      </c>
      <c r="O28" s="99">
        <f>'2012'!Y213</f>
        <v>3.84</v>
      </c>
      <c r="P28" s="99">
        <f>'2012'!Z213</f>
        <v>2271.36</v>
      </c>
      <c r="Q28" s="99">
        <f>'2012'!AA213</f>
        <v>2275.2</v>
      </c>
      <c r="R28" s="99">
        <f>'2012'!AB213</f>
        <v>105701.27999999998</v>
      </c>
      <c r="S28" s="99">
        <f>'2012'!AC213</f>
        <v>9717.8832</v>
      </c>
      <c r="T28" s="99">
        <f>'2012'!AD213</f>
        <v>107976.47999999998</v>
      </c>
      <c r="U28" s="103">
        <v>8</v>
      </c>
    </row>
    <row r="29" spans="1:21" s="101" customFormat="1" ht="26.25" customHeight="1">
      <c r="A29" s="99" t="str">
        <f>'2012'!K231</f>
        <v>STE</v>
      </c>
      <c r="B29" s="104">
        <f>'2012'!L231</f>
        <v>16</v>
      </c>
      <c r="C29" s="104">
        <f>'2012'!M231</f>
        <v>15</v>
      </c>
      <c r="D29" s="99" t="str">
        <f>'2012'!N231</f>
        <v>STE</v>
      </c>
      <c r="E29" s="100">
        <f>'2012'!O231</f>
        <v>0</v>
      </c>
      <c r="F29" s="99">
        <f>'2012'!P231</f>
        <v>0.6</v>
      </c>
      <c r="G29" s="99">
        <f>'2012'!Q231</f>
        <v>352.6499999999999</v>
      </c>
      <c r="H29" s="99">
        <f>'2012'!R231</f>
        <v>353.2500000000001</v>
      </c>
      <c r="I29" s="99">
        <f>'2012'!S231</f>
        <v>16087.990000000002</v>
      </c>
      <c r="J29" s="99">
        <f>'2012'!T231</f>
        <v>16441.24</v>
      </c>
      <c r="K29" s="100">
        <f>'2012'!U231</f>
        <v>1479.7116000000003</v>
      </c>
      <c r="L29" s="103">
        <f>'2012'!V231</f>
        <v>16</v>
      </c>
      <c r="M29" s="103">
        <f>'2012'!W231</f>
        <v>15</v>
      </c>
      <c r="N29" s="103">
        <f>'2012'!X231</f>
        <v>12</v>
      </c>
      <c r="O29" s="99">
        <f>'2012'!Y231</f>
        <v>7.199999999999999</v>
      </c>
      <c r="P29" s="99">
        <f>'2012'!Z231</f>
        <v>4231.799999999999</v>
      </c>
      <c r="Q29" s="99">
        <f>'2012'!AA231</f>
        <v>4239.000000000002</v>
      </c>
      <c r="R29" s="99">
        <f>'2012'!AB231</f>
        <v>193055.88</v>
      </c>
      <c r="S29" s="99">
        <f>'2012'!AC231</f>
        <v>17756.539200000003</v>
      </c>
      <c r="T29" s="99">
        <f>'2012'!AD231</f>
        <v>197294.88</v>
      </c>
      <c r="U29" s="103">
        <v>15</v>
      </c>
    </row>
    <row r="30" spans="1:21" s="101" customFormat="1" ht="26.25" customHeight="1">
      <c r="A30" s="99" t="str">
        <f>'2012'!K235</f>
        <v>STF</v>
      </c>
      <c r="B30" s="104">
        <f>'2012'!L235</f>
        <v>2</v>
      </c>
      <c r="C30" s="104">
        <f>'2012'!M235</f>
        <v>2</v>
      </c>
      <c r="D30" s="99" t="str">
        <f>'2012'!N235</f>
        <v>STF</v>
      </c>
      <c r="E30" s="100">
        <f>'2012'!O235</f>
        <v>0</v>
      </c>
      <c r="F30" s="99">
        <f>'2012'!P235</f>
        <v>0.08</v>
      </c>
      <c r="G30" s="99">
        <f>'2012'!Q235</f>
        <v>46.7</v>
      </c>
      <c r="H30" s="99">
        <f>'2012'!R235</f>
        <v>46.78</v>
      </c>
      <c r="I30" s="99">
        <f>'2012'!S235</f>
        <v>2121.3099999999995</v>
      </c>
      <c r="J30" s="99">
        <f>'2012'!T235</f>
        <v>2168.09</v>
      </c>
      <c r="K30" s="100">
        <f>'2012'!U235</f>
        <v>195.1281</v>
      </c>
      <c r="L30" s="103">
        <f>'2012'!V235</f>
        <v>2</v>
      </c>
      <c r="M30" s="103">
        <f>'2012'!W235</f>
        <v>2</v>
      </c>
      <c r="N30" s="103">
        <f>'2012'!X235</f>
        <v>12</v>
      </c>
      <c r="O30" s="99">
        <f>'2012'!Y235</f>
        <v>0.96</v>
      </c>
      <c r="P30" s="99">
        <f>'2012'!Z235</f>
        <v>560.4000000000001</v>
      </c>
      <c r="Q30" s="99">
        <f>'2012'!AA235</f>
        <v>561.36</v>
      </c>
      <c r="R30" s="99">
        <f>'2012'!AB235</f>
        <v>25455.719999999994</v>
      </c>
      <c r="S30" s="99">
        <f>'2012'!AC235</f>
        <v>2341.5371999999998</v>
      </c>
      <c r="T30" s="99">
        <f>'2012'!AD235</f>
        <v>26017.08</v>
      </c>
      <c r="U30" s="103">
        <v>2</v>
      </c>
    </row>
    <row r="31" spans="1:21" s="101" customFormat="1" ht="26.25" customHeight="1">
      <c r="A31" s="99" t="str">
        <f>'2012'!K244</f>
        <v>SAA</v>
      </c>
      <c r="B31" s="104">
        <f>'2012'!L244</f>
        <v>7</v>
      </c>
      <c r="C31" s="104">
        <f>'2012'!M244</f>
        <v>7</v>
      </c>
      <c r="D31" s="99" t="str">
        <f>'2012'!N244</f>
        <v>SAA</v>
      </c>
      <c r="E31" s="100"/>
      <c r="F31" s="99">
        <f>'2012'!P244</f>
        <v>0.21</v>
      </c>
      <c r="G31" s="99">
        <f>'2012'!Q244</f>
        <v>163.45</v>
      </c>
      <c r="H31" s="99">
        <f>'2012'!R244</f>
        <v>163.66</v>
      </c>
      <c r="I31" s="99">
        <f>'2012'!S244</f>
        <v>7089.120000000001</v>
      </c>
      <c r="J31" s="99">
        <f>'2012'!T244</f>
        <v>7252.779999999999</v>
      </c>
      <c r="K31" s="100">
        <f>'2012'!U244</f>
        <v>652.7502</v>
      </c>
      <c r="L31" s="103">
        <f>'2012'!V244</f>
        <v>7</v>
      </c>
      <c r="M31" s="103">
        <f>'2012'!W244</f>
        <v>7</v>
      </c>
      <c r="N31" s="103">
        <f>'2012'!X244</f>
        <v>12</v>
      </c>
      <c r="O31" s="99">
        <f>'2012'!Y244</f>
        <v>2.52</v>
      </c>
      <c r="P31" s="99">
        <f>'2012'!Z244</f>
        <v>1961.3999999999999</v>
      </c>
      <c r="Q31" s="99">
        <f>'2012'!AA244</f>
        <v>1963.92</v>
      </c>
      <c r="R31" s="99">
        <f>'2012'!AB244</f>
        <v>85069.44</v>
      </c>
      <c r="S31" s="99">
        <f>'2012'!AC244</f>
        <v>7833.002399999999</v>
      </c>
      <c r="T31" s="99">
        <f>'2012'!AD244</f>
        <v>87033.35999999999</v>
      </c>
      <c r="U31" s="103">
        <v>7</v>
      </c>
    </row>
    <row r="32" spans="1:21" s="101" customFormat="1" ht="26.25" customHeight="1">
      <c r="A32" s="99" t="str">
        <f>'2012'!K262</f>
        <v>SAB</v>
      </c>
      <c r="B32" s="104">
        <f>'2012'!L262</f>
        <v>16</v>
      </c>
      <c r="C32" s="104">
        <f>'2012'!M262</f>
        <v>15</v>
      </c>
      <c r="D32" s="99" t="str">
        <f>'2012'!N262</f>
        <v>SAB</v>
      </c>
      <c r="E32" s="100"/>
      <c r="F32" s="99">
        <f>'2012'!P262</f>
        <v>0.4500000000000002</v>
      </c>
      <c r="G32" s="99">
        <f>'2012'!Q262</f>
        <v>348.8999999999999</v>
      </c>
      <c r="H32" s="99">
        <f>'2012'!R262</f>
        <v>349.3500000000001</v>
      </c>
      <c r="I32" s="99">
        <f>'2012'!S262</f>
        <v>15446.690000000002</v>
      </c>
      <c r="J32" s="99">
        <f>'2012'!T262</f>
        <v>15796.039999999999</v>
      </c>
      <c r="K32" s="100">
        <f>'2012'!U262</f>
        <v>1421.6435999999994</v>
      </c>
      <c r="L32" s="103">
        <f>'2012'!V262</f>
        <v>16</v>
      </c>
      <c r="M32" s="103">
        <f>'2012'!W262</f>
        <v>15</v>
      </c>
      <c r="N32" s="103">
        <f>'2012'!X262</f>
        <v>12</v>
      </c>
      <c r="O32" s="99">
        <f>'2012'!Y262</f>
        <v>5.400000000000002</v>
      </c>
      <c r="P32" s="99">
        <f>'2012'!Z262</f>
        <v>4186.799999999999</v>
      </c>
      <c r="Q32" s="99">
        <f>'2012'!AA262</f>
        <v>4192.200000000001</v>
      </c>
      <c r="R32" s="99">
        <f>'2012'!AB262</f>
        <v>185360.28000000003</v>
      </c>
      <c r="S32" s="99">
        <f>'2012'!AC262</f>
        <v>17059.723199999993</v>
      </c>
      <c r="T32" s="99">
        <f>'2012'!AD262</f>
        <v>189552.47999999998</v>
      </c>
      <c r="U32" s="103">
        <v>15</v>
      </c>
    </row>
    <row r="33" spans="1:21" s="101" customFormat="1" ht="26.25" customHeight="1">
      <c r="A33" s="99" t="str">
        <f>'2012'!K273</f>
        <v>SAC</v>
      </c>
      <c r="B33" s="104">
        <f>'2012'!L273</f>
        <v>9</v>
      </c>
      <c r="C33" s="104">
        <f>'2012'!M273</f>
        <v>9</v>
      </c>
      <c r="D33" s="99" t="str">
        <f>'2012'!N273</f>
        <v>SAC</v>
      </c>
      <c r="E33" s="100"/>
      <c r="F33" s="99">
        <f>'2012'!P273</f>
        <v>0.27</v>
      </c>
      <c r="G33" s="99">
        <f>'2012'!Q273</f>
        <v>208.62000000000003</v>
      </c>
      <c r="H33" s="99">
        <f>'2012'!R273</f>
        <v>208.89000000000004</v>
      </c>
      <c r="I33" s="99">
        <f>'2012'!S273</f>
        <v>9043.9</v>
      </c>
      <c r="J33" s="99">
        <f>'2012'!T273</f>
        <v>9252.789999999999</v>
      </c>
      <c r="K33" s="100">
        <f>'2012'!U273</f>
        <v>832.7511</v>
      </c>
      <c r="L33" s="103">
        <f>'2012'!V273</f>
        <v>9</v>
      </c>
      <c r="M33" s="103">
        <f>'2012'!W273</f>
        <v>9</v>
      </c>
      <c r="N33" s="103">
        <f>'2012'!X273</f>
        <v>12</v>
      </c>
      <c r="O33" s="99">
        <f>'2012'!Y273</f>
        <v>3.24</v>
      </c>
      <c r="P33" s="99">
        <f>'2012'!Z273</f>
        <v>2503.4400000000005</v>
      </c>
      <c r="Q33" s="99">
        <f>'2012'!AA273</f>
        <v>2506.6800000000003</v>
      </c>
      <c r="R33" s="99">
        <f>'2012'!AB273</f>
        <v>108526.79999999999</v>
      </c>
      <c r="S33" s="99">
        <f>'2012'!AC273</f>
        <v>9993.0132</v>
      </c>
      <c r="T33" s="99">
        <f>'2012'!AD273</f>
        <v>111033.47999999998</v>
      </c>
      <c r="U33" s="103">
        <v>9</v>
      </c>
    </row>
    <row r="34" spans="1:21" s="101" customFormat="1" ht="26.25" customHeight="1">
      <c r="A34" s="99" t="str">
        <f>'2012'!K277</f>
        <v>SAD</v>
      </c>
      <c r="B34" s="104">
        <f>'2012'!L277</f>
        <v>2</v>
      </c>
      <c r="C34" s="104">
        <f>'2012'!M277</f>
        <v>2</v>
      </c>
      <c r="D34" s="99" t="str">
        <f>'2012'!N277</f>
        <v>SAD</v>
      </c>
      <c r="E34" s="100"/>
      <c r="F34" s="99">
        <f>'2012'!P277</f>
        <v>0.06</v>
      </c>
      <c r="G34" s="99">
        <f>'2012'!Q277</f>
        <v>46.2</v>
      </c>
      <c r="H34" s="99">
        <f>'2012'!R277</f>
        <v>46.260000000000005</v>
      </c>
      <c r="I34" s="99">
        <f>'2012'!S277</f>
        <v>1976.8</v>
      </c>
      <c r="J34" s="99">
        <f>'2012'!T277</f>
        <v>2023.06</v>
      </c>
      <c r="K34" s="100">
        <f>'2012'!U277</f>
        <v>182.0754</v>
      </c>
      <c r="L34" s="103">
        <f>'2012'!V277</f>
        <v>2</v>
      </c>
      <c r="M34" s="103">
        <f>'2012'!W277</f>
        <v>2</v>
      </c>
      <c r="N34" s="103">
        <f>'2012'!X277</f>
        <v>12</v>
      </c>
      <c r="O34" s="99">
        <f>'2012'!Y277</f>
        <v>0.72</v>
      </c>
      <c r="P34" s="99">
        <f>'2012'!Z277</f>
        <v>554.4000000000001</v>
      </c>
      <c r="Q34" s="99">
        <f>'2012'!AA277</f>
        <v>555.1200000000001</v>
      </c>
      <c r="R34" s="99">
        <f>'2012'!AB277</f>
        <v>23721.6</v>
      </c>
      <c r="S34" s="99">
        <f>'2012'!AC277</f>
        <v>2184.9048000000003</v>
      </c>
      <c r="T34" s="99">
        <f>'2012'!AD277</f>
        <v>24276.72</v>
      </c>
      <c r="U34" s="103">
        <v>2</v>
      </c>
    </row>
    <row r="35" spans="1:21" s="101" customFormat="1" ht="26.25" customHeight="1">
      <c r="A35" s="99" t="str">
        <f>'2012'!K293</f>
        <v>SAE</v>
      </c>
      <c r="B35" s="104">
        <f>'2012'!L293</f>
        <v>14</v>
      </c>
      <c r="C35" s="104">
        <f>'2012'!M293</f>
        <v>14</v>
      </c>
      <c r="D35" s="99" t="str">
        <f>'2012'!N293</f>
        <v>SAE</v>
      </c>
      <c r="E35" s="100">
        <f>'2012'!O293</f>
        <v>0</v>
      </c>
      <c r="F35" s="99">
        <f>'2012'!P293</f>
        <v>0.42000000000000015</v>
      </c>
      <c r="G35" s="99">
        <f>'2012'!Q293</f>
        <v>322.28000000000003</v>
      </c>
      <c r="H35" s="99">
        <f>'2012'!R293</f>
        <v>322.7000000000001</v>
      </c>
      <c r="I35" s="99">
        <f>'2012'!S293</f>
        <v>14432.840000000002</v>
      </c>
      <c r="J35" s="99">
        <f>'2012'!T293</f>
        <v>14755.539999999997</v>
      </c>
      <c r="K35" s="100">
        <f>'2012'!U293</f>
        <v>1327.9986000000004</v>
      </c>
      <c r="L35" s="103">
        <f>'2012'!V293</f>
        <v>14</v>
      </c>
      <c r="M35" s="103">
        <f>'2012'!W293</f>
        <v>14</v>
      </c>
      <c r="N35" s="103">
        <f>'2012'!X293</f>
        <v>12</v>
      </c>
      <c r="O35" s="99">
        <f>'2012'!Y293</f>
        <v>5.040000000000002</v>
      </c>
      <c r="P35" s="99">
        <f>'2012'!Z293</f>
        <v>3867.3600000000006</v>
      </c>
      <c r="Q35" s="99">
        <f>'2012'!AA293</f>
        <v>3872.4000000000015</v>
      </c>
      <c r="R35" s="99">
        <f>'2012'!AB293</f>
        <v>173194.08000000002</v>
      </c>
      <c r="S35" s="99">
        <f>'2012'!AC293</f>
        <v>15935.983200000004</v>
      </c>
      <c r="T35" s="99">
        <f>'2012'!AD293</f>
        <v>177066.47999999998</v>
      </c>
      <c r="U35" s="103">
        <v>14</v>
      </c>
    </row>
    <row r="36" spans="1:21" s="102" customFormat="1" ht="26.25" customHeight="1">
      <c r="A36" s="99">
        <f>'2012'!K294</f>
        <v>0</v>
      </c>
      <c r="B36" s="104">
        <f>SUM(B16:B35)</f>
        <v>239</v>
      </c>
      <c r="C36" s="104">
        <f>SUM(C16:C35)</f>
        <v>214</v>
      </c>
      <c r="D36" s="99"/>
      <c r="E36" s="100"/>
      <c r="F36" s="99">
        <f aca="true" t="shared" si="0" ref="F36:U36">SUM(F16:F35)</f>
        <v>9.020000000000001</v>
      </c>
      <c r="G36" s="99">
        <f t="shared" si="0"/>
        <v>5795.65</v>
      </c>
      <c r="H36" s="99">
        <f t="shared" si="0"/>
        <v>5804.67</v>
      </c>
      <c r="I36" s="99">
        <f t="shared" si="0"/>
        <v>258043.64999999997</v>
      </c>
      <c r="J36" s="99">
        <f t="shared" si="0"/>
        <v>264275.88999999996</v>
      </c>
      <c r="K36" s="100">
        <f t="shared" si="0"/>
        <v>23784.830099999992</v>
      </c>
      <c r="L36" s="103">
        <f>SUM(L16:L35)</f>
        <v>239</v>
      </c>
      <c r="M36" s="103">
        <f>SUM(M16:M35)</f>
        <v>214</v>
      </c>
      <c r="N36" s="103">
        <v>12</v>
      </c>
      <c r="O36" s="99">
        <f t="shared" si="0"/>
        <v>108.24000000000002</v>
      </c>
      <c r="P36" s="99">
        <f t="shared" si="0"/>
        <v>69547.80000000002</v>
      </c>
      <c r="Q36" s="99">
        <f t="shared" si="0"/>
        <v>69656.04000000001</v>
      </c>
      <c r="R36" s="135">
        <f t="shared" si="0"/>
        <v>3096523.7999999993</v>
      </c>
      <c r="S36" s="99">
        <f t="shared" si="0"/>
        <v>285417.96119999996</v>
      </c>
      <c r="T36" s="135">
        <f t="shared" si="0"/>
        <v>3171310.6799999997</v>
      </c>
      <c r="U36" s="103">
        <f t="shared" si="0"/>
        <v>215</v>
      </c>
    </row>
    <row r="37" spans="1:21" ht="18.75" customHeight="1">
      <c r="A37" s="28"/>
      <c r="B37" s="106"/>
      <c r="C37" s="106"/>
      <c r="D37" s="28"/>
      <c r="F37" s="98"/>
      <c r="J37" s="114"/>
      <c r="U37" s="105"/>
    </row>
    <row r="38" spans="1:10" ht="12.75">
      <c r="A38" s="28"/>
      <c r="D38" s="28"/>
      <c r="F38" s="25"/>
      <c r="J38" s="25"/>
    </row>
    <row r="39" spans="1:11" ht="12.75">
      <c r="A39" s="28"/>
      <c r="D39" s="28"/>
      <c r="F39" s="25"/>
      <c r="J39" s="41" t="s">
        <v>1039</v>
      </c>
      <c r="K39" s="41" t="s">
        <v>1041</v>
      </c>
    </row>
    <row r="40" spans="1:11" ht="12.75">
      <c r="A40" s="28"/>
      <c r="D40" s="28"/>
      <c r="F40" s="25"/>
      <c r="J40" s="271" t="s">
        <v>1042</v>
      </c>
      <c r="K40" s="41" t="s">
        <v>1055</v>
      </c>
    </row>
    <row r="41" spans="10:13" ht="12.75">
      <c r="J41" s="41" t="s">
        <v>1032</v>
      </c>
      <c r="K41" s="41" t="s">
        <v>606</v>
      </c>
      <c r="M41" s="26"/>
    </row>
    <row r="42" spans="10:13" ht="15.75" customHeight="1">
      <c r="J42" s="29"/>
      <c r="K42" s="41" t="s">
        <v>1033</v>
      </c>
      <c r="M42" s="27"/>
    </row>
    <row r="43" spans="1:11" ht="15.75">
      <c r="A43" s="28"/>
      <c r="D43" s="28"/>
      <c r="J43" s="43" t="s">
        <v>193</v>
      </c>
      <c r="K43" s="188">
        <v>25</v>
      </c>
    </row>
    <row r="44" spans="1:9" ht="12.75">
      <c r="A44" s="191" t="s">
        <v>192</v>
      </c>
      <c r="B44" s="190" t="s">
        <v>1038</v>
      </c>
      <c r="C44" s="192"/>
      <c r="D44" s="193"/>
      <c r="E44" s="193"/>
      <c r="F44" s="283" t="s">
        <v>1056</v>
      </c>
      <c r="G44" s="283"/>
      <c r="H44" s="283"/>
      <c r="I44" s="284"/>
    </row>
    <row r="45" spans="1:11" ht="12.75">
      <c r="A45" s="194"/>
      <c r="B45" s="191"/>
      <c r="C45" s="191"/>
      <c r="D45" s="195"/>
      <c r="E45" s="191"/>
      <c r="F45" s="282"/>
      <c r="G45" s="282"/>
      <c r="H45" s="282"/>
      <c r="I45" s="191"/>
      <c r="K45" s="244"/>
    </row>
    <row r="46" spans="1:4" ht="12.75">
      <c r="A46" s="28"/>
      <c r="D46" s="28"/>
    </row>
    <row r="47" spans="1:4" ht="12.75">
      <c r="A47" s="28"/>
      <c r="D47" s="28"/>
    </row>
    <row r="48" spans="1:4" ht="12.75">
      <c r="A48" s="28"/>
      <c r="D48" s="28"/>
    </row>
    <row r="49" spans="1:4" ht="12.75">
      <c r="A49" s="28"/>
      <c r="D49" s="28"/>
    </row>
    <row r="50" spans="1:4" ht="12.75">
      <c r="A50" s="28"/>
      <c r="D50" s="28"/>
    </row>
    <row r="51" spans="1:4" ht="12.75">
      <c r="A51" s="28"/>
      <c r="D51" s="28"/>
    </row>
    <row r="52" ht="12.75">
      <c r="A52" s="28"/>
    </row>
    <row r="53" ht="12.75">
      <c r="A53" s="28"/>
    </row>
    <row r="54" ht="12.75">
      <c r="A54" s="28"/>
    </row>
    <row r="55" ht="12.75">
      <c r="A55" s="28"/>
    </row>
    <row r="56" ht="12.75">
      <c r="A56" s="28"/>
    </row>
    <row r="57" ht="12.75">
      <c r="A57" s="28"/>
    </row>
    <row r="58" ht="12.75">
      <c r="A58" s="28"/>
    </row>
    <row r="59" ht="12.75">
      <c r="A59" s="28"/>
    </row>
    <row r="60" ht="12.75">
      <c r="A60" s="28"/>
    </row>
    <row r="61" ht="12.75">
      <c r="A61" s="28"/>
    </row>
    <row r="62" ht="12.75">
      <c r="A62" s="28"/>
    </row>
    <row r="63" ht="12.75">
      <c r="A63" s="28"/>
    </row>
    <row r="64" ht="12.75">
      <c r="A64" s="28"/>
    </row>
    <row r="65" ht="12.75">
      <c r="A65" s="28"/>
    </row>
    <row r="66" ht="12.75">
      <c r="A66" s="28"/>
    </row>
    <row r="67" ht="12.75">
      <c r="A67" s="28"/>
    </row>
  </sheetData>
  <sheetProtection/>
  <mergeCells count="19">
    <mergeCell ref="A4:U4"/>
    <mergeCell ref="P10:U10"/>
    <mergeCell ref="A13:C13"/>
    <mergeCell ref="D13:T13"/>
    <mergeCell ref="U13:U15"/>
    <mergeCell ref="A5:U5"/>
    <mergeCell ref="A6:U6"/>
    <mergeCell ref="F8:N8"/>
    <mergeCell ref="F9:N9"/>
    <mergeCell ref="A14:A15"/>
    <mergeCell ref="F45:H45"/>
    <mergeCell ref="F44:I44"/>
    <mergeCell ref="L14:M14"/>
    <mergeCell ref="N14:N15"/>
    <mergeCell ref="O14:T14"/>
    <mergeCell ref="B14:C14"/>
    <mergeCell ref="D14:D15"/>
    <mergeCell ref="E14:E15"/>
    <mergeCell ref="F14:J14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GAguirre</dc:creator>
  <cp:keywords/>
  <dc:description/>
  <cp:lastModifiedBy>Eric Nilton Paredes Laos</cp:lastModifiedBy>
  <cp:lastPrinted>2012-07-30T20:41:55Z</cp:lastPrinted>
  <dcterms:created xsi:type="dcterms:W3CDTF">2007-04-20T23:03:12Z</dcterms:created>
  <dcterms:modified xsi:type="dcterms:W3CDTF">2012-11-24T03:20:14Z</dcterms:modified>
  <cp:category/>
  <cp:version/>
  <cp:contentType/>
  <cp:contentStatus/>
</cp:coreProperties>
</file>